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P&amp;L" sheetId="1" r:id="rId1"/>
    <sheet name="BS" sheetId="2" r:id="rId2"/>
    <sheet name="CHANGES IN EQUITY" sheetId="3" r:id="rId3"/>
    <sheet name="CASHFLOW" sheetId="4" r:id="rId4"/>
  </sheets>
  <definedNames>
    <definedName name="_xlnm.Print_Area" localSheetId="1">'BS'!$A$1:$N$79</definedName>
    <definedName name="_xlnm.Print_Area" localSheetId="3">'CASHFLOW'!$A$1:$M$64</definedName>
    <definedName name="_xlnm.Print_Area" localSheetId="2">'CHANGES IN EQUITY'!$A$1:$V$48</definedName>
    <definedName name="_xlnm.Print_Area" localSheetId="0">'P&amp;L'!$A$1:$N$47</definedName>
  </definedNames>
  <calcPr fullCalcOnLoad="1"/>
</workbook>
</file>

<file path=xl/sharedStrings.xml><?xml version="1.0" encoding="utf-8"?>
<sst xmlns="http://schemas.openxmlformats.org/spreadsheetml/2006/main" count="209" uniqueCount="146">
  <si>
    <t>SUNZEN BIOTECH BERHAD</t>
  </si>
  <si>
    <t>(Incorporated in Malaysia)</t>
  </si>
  <si>
    <t>Quarter</t>
  </si>
  <si>
    <t>RM'000</t>
  </si>
  <si>
    <t>Revenue</t>
  </si>
  <si>
    <t>N/A</t>
  </si>
  <si>
    <t>Operating expenses</t>
  </si>
  <si>
    <t>Finance costs</t>
  </si>
  <si>
    <t>Profit before taxation</t>
  </si>
  <si>
    <t>Operating profit</t>
  </si>
  <si>
    <t>Tax expenses</t>
  </si>
  <si>
    <t>Profit after taxation</t>
  </si>
  <si>
    <t xml:space="preserve"> Basic</t>
  </si>
  <si>
    <t xml:space="preserve"> Diluted</t>
  </si>
  <si>
    <t>Notes:-</t>
  </si>
  <si>
    <t>ASSETS</t>
  </si>
  <si>
    <t>Non - current assets</t>
  </si>
  <si>
    <t>Property, plant and equipment</t>
  </si>
  <si>
    <t>Product development expenditure</t>
  </si>
  <si>
    <t>Current assets</t>
  </si>
  <si>
    <t>Inventories</t>
  </si>
  <si>
    <t>Trade receivables</t>
  </si>
  <si>
    <t>Other receivables, deposits and prepayments</t>
  </si>
  <si>
    <t>Cash and bank balances</t>
  </si>
  <si>
    <t>TOTAL ASSETS</t>
  </si>
  <si>
    <t>EQUITY AND LIABILITIES</t>
  </si>
  <si>
    <t>Merger deficit</t>
  </si>
  <si>
    <t>Equity</t>
  </si>
  <si>
    <t>Non-current liabilities</t>
  </si>
  <si>
    <t>Deferred taxation</t>
  </si>
  <si>
    <t>Hire purchase payables</t>
  </si>
  <si>
    <t>Term loans</t>
  </si>
  <si>
    <t>Current Liabilities</t>
  </si>
  <si>
    <t>Trade payables</t>
  </si>
  <si>
    <t>Other payables and accruals</t>
  </si>
  <si>
    <t>Amount owing to directors</t>
  </si>
  <si>
    <t>Tax refundable</t>
  </si>
  <si>
    <t>TOTAL LIABILITIES</t>
  </si>
  <si>
    <t>TOTAL EQUITY AND LIABILITIES</t>
  </si>
  <si>
    <t>Net assets per share attributable to ordinary equity</t>
  </si>
  <si>
    <t>holders of the parent (RM)</t>
  </si>
  <si>
    <t>Interest paid</t>
  </si>
  <si>
    <t>Interest received</t>
  </si>
  <si>
    <t>Tax paid</t>
  </si>
  <si>
    <t>Cash flows from operating activities</t>
  </si>
  <si>
    <t>Payment for product development expenditure</t>
  </si>
  <si>
    <t>Repayment of term loan</t>
  </si>
  <si>
    <t>Cash and cash equivalents comprise:</t>
  </si>
  <si>
    <t xml:space="preserve"> Cash and bank balances</t>
  </si>
  <si>
    <t>Capital</t>
  </si>
  <si>
    <t xml:space="preserve">Merger </t>
  </si>
  <si>
    <t>Deficit</t>
  </si>
  <si>
    <t xml:space="preserve">Total </t>
  </si>
  <si>
    <t>Changes in working capital</t>
  </si>
  <si>
    <t>(Company No : 680889-W)</t>
  </si>
  <si>
    <t xml:space="preserve">Current </t>
  </si>
  <si>
    <t xml:space="preserve">Quarter </t>
  </si>
  <si>
    <t>Ended</t>
  </si>
  <si>
    <t>To Date Ended</t>
  </si>
  <si>
    <t>Current Year</t>
  </si>
  <si>
    <t>Operating profit before working capital changes</t>
  </si>
  <si>
    <t>Investing activities</t>
  </si>
  <si>
    <t>Financing activities</t>
  </si>
  <si>
    <t>Attributable to Equity Holders of the Company</t>
  </si>
  <si>
    <t xml:space="preserve">Share </t>
  </si>
  <si>
    <t>Retained</t>
  </si>
  <si>
    <t>Share capital</t>
  </si>
  <si>
    <t>Share</t>
  </si>
  <si>
    <t>Premium</t>
  </si>
  <si>
    <t>Ordinary equity share holders of the parent</t>
  </si>
  <si>
    <t xml:space="preserve">The net assets per share attributable to ordinary equity holders is calculated based on net asset value and enlarged paid up capital of </t>
  </si>
  <si>
    <t>Goodwill</t>
  </si>
  <si>
    <t>Tax refunded</t>
  </si>
  <si>
    <t>Purchase of property, plant and equipment</t>
  </si>
  <si>
    <t>Balance at 1 January 2009</t>
  </si>
  <si>
    <t>Repayment of hire purchase obligation</t>
  </si>
  <si>
    <t>Proceeds from disposal of property, plant and equipment</t>
  </si>
  <si>
    <t>Corresponding Year</t>
  </si>
  <si>
    <t>Depreciation</t>
  </si>
  <si>
    <t>Non-cash items</t>
  </si>
  <si>
    <t>Adjustments for non-cash flow:-</t>
  </si>
  <si>
    <t>149,390,500 shares.</t>
  </si>
  <si>
    <t xml:space="preserve">The condensed consolidated statements of changes in equity should be read in conjunction with the audited financial statements for the financial year   </t>
  </si>
  <si>
    <t>Earnings per share (sen)</t>
  </si>
  <si>
    <t>(Unaudited)</t>
  </si>
  <si>
    <t>As At End Of</t>
  </si>
  <si>
    <t>As At</t>
  </si>
  <si>
    <t>Financial Year</t>
  </si>
  <si>
    <t>End</t>
  </si>
  <si>
    <t>(Audited)</t>
  </si>
  <si>
    <t>CONDENSED CONSOLIDATED STATEMENTS OF CHANGES IN EQUITY</t>
  </si>
  <si>
    <t>Cash and cash equivalents at beginning of the period</t>
  </si>
  <si>
    <t>Cash and cash equivalents at end of the period</t>
  </si>
  <si>
    <t>Net cash from operating activities</t>
  </si>
  <si>
    <t>Net cash for investing activities</t>
  </si>
  <si>
    <t>Dividend</t>
  </si>
  <si>
    <t>Fixed and short term deposits with licensed banks</t>
  </si>
  <si>
    <t xml:space="preserve"> Fixed and short term deposits with licensed banks</t>
  </si>
  <si>
    <t>Corresponding</t>
  </si>
  <si>
    <t>Current</t>
  </si>
  <si>
    <t>Year-To-Date</t>
  </si>
  <si>
    <t>31.12.2009</t>
  </si>
  <si>
    <t>Net increase/(decrease) in cash and cash equivalents</t>
  </si>
  <si>
    <t>ended 31 December 2009 and the accompanying explanatory notes attached to this interim financial report.</t>
  </si>
  <si>
    <t>Balance at 1 January 2010</t>
  </si>
  <si>
    <t xml:space="preserve">CONDENSED CONSOLIDATED STATEMENTS OF COMPREHENSIVE INCOME </t>
  </si>
  <si>
    <t>The condensed consolidated statements of comprehensive income should be read in conjunction with the audited financial statements for the financial year</t>
  </si>
  <si>
    <t xml:space="preserve">CONDENSED CONSOLIDATED STATEMENTS OF FINANCIAL POSITION </t>
  </si>
  <si>
    <t xml:space="preserve">The condensed consolidated statements of financial position should be read in conjunction with the audited financial statements for the financial year   </t>
  </si>
  <si>
    <t xml:space="preserve">Other comprehensive income, net of tax </t>
  </si>
  <si>
    <t>Total comprehensive income</t>
  </si>
  <si>
    <t>Term loan</t>
  </si>
  <si>
    <t>Bill payable</t>
  </si>
  <si>
    <t>Total comprehensive income for the period</t>
  </si>
  <si>
    <t>Earnings</t>
  </si>
  <si>
    <t>CONDENSED CONSOLIDATED STATEMENTS OF CASH FLOW</t>
  </si>
  <si>
    <t>Total comprehensive income attributable to:</t>
  </si>
  <si>
    <t xml:space="preserve">The condensed consolidated statements of cash flow should be read in conjunction with the audited financial statements for the financial year  </t>
  </si>
  <si>
    <t>Retained profits</t>
  </si>
  <si>
    <t>Fair value reserve</t>
  </si>
  <si>
    <t>Reserve</t>
  </si>
  <si>
    <t>Effects of adopting FRS 139</t>
  </si>
  <si>
    <t>Balance at 1 January 2010 (Restated)</t>
  </si>
  <si>
    <t>Quoted investment, at market price</t>
  </si>
  <si>
    <t>30.09.2010</t>
  </si>
  <si>
    <t>30.09.2009</t>
  </si>
  <si>
    <t>Revaluation reserve</t>
  </si>
  <si>
    <t>Share premium</t>
  </si>
  <si>
    <t>Amount owing by directors</t>
  </si>
  <si>
    <t>FOR THE FINANCIAL PERIOD ENDED 30 SEPTEMBER 2010</t>
  </si>
  <si>
    <t>Repayment to directors</t>
  </si>
  <si>
    <t>Payment of dividend</t>
  </si>
  <si>
    <t>Net cash for financing activities</t>
  </si>
  <si>
    <t>Drawdown of term loan</t>
  </si>
  <si>
    <t>9 months ended 30 September 2010</t>
  </si>
  <si>
    <t>AS AT 30 SEPTEMBER 2010</t>
  </si>
  <si>
    <t>Balance at 30 September 2010</t>
  </si>
  <si>
    <t>Balance at 30 September 2009</t>
  </si>
  <si>
    <t>Revaluation surplus on property, plant and equipment</t>
  </si>
  <si>
    <t>Revaluation</t>
  </si>
  <si>
    <t>9 months ended 30 September 2009</t>
  </si>
  <si>
    <t>Translation reserve</t>
  </si>
  <si>
    <t>Foreign currency translation difference</t>
  </si>
  <si>
    <t>Translation</t>
  </si>
  <si>
    <t>Changes in value of quoted investment</t>
  </si>
  <si>
    <t>Fair Value</t>
  </si>
</sst>
</file>

<file path=xl/styles.xml><?xml version="1.0" encoding="utf-8"?>
<styleSheet xmlns="http://schemas.openxmlformats.org/spreadsheetml/2006/main">
  <numFmts count="18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_);_(* \(#,##0.00\);_(* &quot;-&quot;_);_(@_)"/>
    <numFmt numFmtId="172" formatCode="_(* #,##0.0_);_(* \(#,##0.0\);_(* &quot;-&quot;_);_(@_)"/>
    <numFmt numFmtId="173" formatCode="_(* #,##0.000_);_(* \(#,##0.000\);_(* &quot;-&quot;??_);_(@_)"/>
  </numFmts>
  <fonts count="30">
    <font>
      <sz val="11"/>
      <color indexed="8"/>
      <name val="Calibri"/>
      <family val="2"/>
    </font>
    <font>
      <sz val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70" fontId="9" fillId="0" borderId="0" xfId="42" applyNumberFormat="1" applyFont="1" applyAlignment="1">
      <alignment/>
    </xf>
    <xf numFmtId="170" fontId="9" fillId="0" borderId="10" xfId="42" applyNumberFormat="1" applyFont="1" applyBorder="1" applyAlignment="1">
      <alignment/>
    </xf>
    <xf numFmtId="170" fontId="9" fillId="0" borderId="0" xfId="42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170" fontId="6" fillId="0" borderId="0" xfId="42" applyNumberFormat="1" applyFont="1" applyBorder="1" applyAlignment="1">
      <alignment horizontal="center"/>
    </xf>
    <xf numFmtId="170" fontId="6" fillId="0" borderId="11" xfId="42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" fontId="4" fillId="0" borderId="0" xfId="0" applyNumberFormat="1" applyFont="1" applyFill="1" applyAlignment="1">
      <alignment horizontal="right"/>
    </xf>
    <xf numFmtId="41" fontId="6" fillId="0" borderId="10" xfId="43" applyFont="1" applyBorder="1" applyAlignment="1">
      <alignment horizontal="right"/>
    </xf>
    <xf numFmtId="41" fontId="6" fillId="0" borderId="0" xfId="43" applyFont="1" applyAlignment="1">
      <alignment horizontal="right"/>
    </xf>
    <xf numFmtId="41" fontId="6" fillId="0" borderId="0" xfId="43" applyFont="1" applyBorder="1" applyAlignment="1">
      <alignment horizontal="right"/>
    </xf>
    <xf numFmtId="41" fontId="6" fillId="0" borderId="12" xfId="43" applyFont="1" applyBorder="1" applyAlignment="1">
      <alignment horizontal="right"/>
    </xf>
    <xf numFmtId="41" fontId="6" fillId="0" borderId="13" xfId="43" applyFont="1" applyBorder="1" applyAlignment="1">
      <alignment horizontal="right"/>
    </xf>
    <xf numFmtId="41" fontId="6" fillId="0" borderId="14" xfId="43" applyFont="1" applyBorder="1" applyAlignment="1">
      <alignment horizontal="right"/>
    </xf>
    <xf numFmtId="41" fontId="6" fillId="0" borderId="15" xfId="43" applyFont="1" applyBorder="1" applyAlignment="1">
      <alignment horizontal="right"/>
    </xf>
    <xf numFmtId="41" fontId="6" fillId="0" borderId="12" xfId="43" applyFont="1" applyFill="1" applyBorder="1" applyAlignment="1">
      <alignment horizontal="right"/>
    </xf>
    <xf numFmtId="171" fontId="6" fillId="0" borderId="0" xfId="43" applyNumberFormat="1" applyFont="1" applyAlignment="1">
      <alignment horizontal="right"/>
    </xf>
    <xf numFmtId="41" fontId="6" fillId="0" borderId="16" xfId="43" applyFont="1" applyBorder="1" applyAlignment="1">
      <alignment horizontal="right"/>
    </xf>
    <xf numFmtId="41" fontId="6" fillId="0" borderId="17" xfId="43" applyFont="1" applyBorder="1" applyAlignment="1">
      <alignment horizontal="right"/>
    </xf>
    <xf numFmtId="170" fontId="9" fillId="0" borderId="0" xfId="42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170" fontId="9" fillId="0" borderId="10" xfId="42" applyNumberFormat="1" applyFont="1" applyBorder="1" applyAlignment="1">
      <alignment/>
    </xf>
    <xf numFmtId="0" fontId="9" fillId="0" borderId="0" xfId="0" applyFont="1" applyAlignment="1">
      <alignment horizontal="center"/>
    </xf>
    <xf numFmtId="170" fontId="9" fillId="0" borderId="0" xfId="42" applyNumberFormat="1" applyFont="1" applyAlignment="1">
      <alignment horizontal="center"/>
    </xf>
    <xf numFmtId="170" fontId="9" fillId="0" borderId="10" xfId="42" applyNumberFormat="1" applyFont="1" applyBorder="1" applyAlignment="1">
      <alignment horizontal="center"/>
    </xf>
    <xf numFmtId="170" fontId="9" fillId="0" borderId="0" xfId="42" applyNumberFormat="1" applyFont="1" applyBorder="1" applyAlignment="1">
      <alignment horizontal="center"/>
    </xf>
    <xf numFmtId="170" fontId="9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0" fontId="9" fillId="0" borderId="11" xfId="42" applyNumberFormat="1" applyFont="1" applyBorder="1" applyAlignment="1">
      <alignment/>
    </xf>
    <xf numFmtId="0" fontId="9" fillId="0" borderId="11" xfId="0" applyFont="1" applyBorder="1" applyAlignment="1">
      <alignment/>
    </xf>
    <xf numFmtId="171" fontId="9" fillId="0" borderId="0" xfId="43" applyNumberFormat="1" applyFont="1" applyAlignment="1">
      <alignment/>
    </xf>
    <xf numFmtId="171" fontId="6" fillId="0" borderId="0" xfId="43" applyNumberFormat="1" applyFont="1" applyAlignment="1">
      <alignment/>
    </xf>
    <xf numFmtId="41" fontId="9" fillId="0" borderId="0" xfId="43" applyNumberFormat="1" applyFont="1" applyAlignment="1">
      <alignment/>
    </xf>
    <xf numFmtId="41" fontId="6" fillId="0" borderId="0" xfId="43" applyNumberFormat="1" applyFont="1" applyAlignment="1">
      <alignment/>
    </xf>
    <xf numFmtId="41" fontId="6" fillId="0" borderId="0" xfId="43" applyNumberFormat="1" applyFont="1" applyAlignment="1">
      <alignment horizontal="right"/>
    </xf>
    <xf numFmtId="41" fontId="9" fillId="0" borderId="0" xfId="43" applyFont="1" applyAlignment="1">
      <alignment/>
    </xf>
    <xf numFmtId="41" fontId="6" fillId="0" borderId="0" xfId="43" applyFont="1" applyAlignment="1">
      <alignment/>
    </xf>
    <xf numFmtId="41" fontId="9" fillId="0" borderId="12" xfId="43" applyFont="1" applyBorder="1" applyAlignment="1">
      <alignment/>
    </xf>
    <xf numFmtId="41" fontId="9" fillId="0" borderId="13" xfId="43" applyFont="1" applyBorder="1" applyAlignment="1">
      <alignment/>
    </xf>
    <xf numFmtId="41" fontId="9" fillId="0" borderId="14" xfId="43" applyFont="1" applyBorder="1" applyAlignment="1">
      <alignment/>
    </xf>
    <xf numFmtId="41" fontId="9" fillId="0" borderId="15" xfId="43" applyFont="1" applyBorder="1" applyAlignment="1">
      <alignment/>
    </xf>
    <xf numFmtId="41" fontId="9" fillId="0" borderId="0" xfId="43" applyFont="1" applyBorder="1" applyAlignment="1">
      <alignment/>
    </xf>
    <xf numFmtId="41" fontId="9" fillId="0" borderId="14" xfId="43" applyFont="1" applyFill="1" applyBorder="1" applyAlignment="1">
      <alignment/>
    </xf>
    <xf numFmtId="41" fontId="9" fillId="0" borderId="10" xfId="43" applyFont="1" applyBorder="1" applyAlignment="1">
      <alignment/>
    </xf>
    <xf numFmtId="41" fontId="9" fillId="0" borderId="12" xfId="43" applyNumberFormat="1" applyFont="1" applyBorder="1" applyAlignment="1">
      <alignment/>
    </xf>
    <xf numFmtId="41" fontId="6" fillId="0" borderId="12" xfId="43" applyNumberFormat="1" applyFont="1" applyBorder="1" applyAlignment="1">
      <alignment horizontal="right"/>
    </xf>
    <xf numFmtId="41" fontId="9" fillId="0" borderId="13" xfId="43" applyNumberFormat="1" applyFont="1" applyBorder="1" applyAlignment="1">
      <alignment/>
    </xf>
    <xf numFmtId="41" fontId="6" fillId="0" borderId="13" xfId="43" applyNumberFormat="1" applyFont="1" applyBorder="1" applyAlignment="1">
      <alignment horizontal="right"/>
    </xf>
    <xf numFmtId="41" fontId="9" fillId="0" borderId="14" xfId="43" applyNumberFormat="1" applyFont="1" applyBorder="1" applyAlignment="1">
      <alignment/>
    </xf>
    <xf numFmtId="41" fontId="6" fillId="0" borderId="14" xfId="43" applyNumberFormat="1" applyFont="1" applyBorder="1" applyAlignment="1">
      <alignment horizontal="right"/>
    </xf>
    <xf numFmtId="41" fontId="9" fillId="0" borderId="15" xfId="43" applyNumberFormat="1" applyFont="1" applyBorder="1" applyAlignment="1">
      <alignment/>
    </xf>
    <xf numFmtId="41" fontId="6" fillId="0" borderId="15" xfId="43" applyNumberFormat="1" applyFont="1" applyBorder="1" applyAlignment="1">
      <alignment horizontal="right"/>
    </xf>
    <xf numFmtId="41" fontId="9" fillId="0" borderId="10" xfId="43" applyNumberFormat="1" applyFont="1" applyBorder="1" applyAlignment="1">
      <alignment/>
    </xf>
    <xf numFmtId="41" fontId="6" fillId="0" borderId="10" xfId="43" applyNumberFormat="1" applyFont="1" applyBorder="1" applyAlignment="1">
      <alignment horizontal="right"/>
    </xf>
    <xf numFmtId="41" fontId="9" fillId="0" borderId="16" xfId="43" applyFont="1" applyBorder="1" applyAlignment="1">
      <alignment/>
    </xf>
    <xf numFmtId="41" fontId="9" fillId="0" borderId="17" xfId="43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0" fontId="5" fillId="0" borderId="0" xfId="42" applyNumberFormat="1" applyFont="1" applyFill="1" applyBorder="1" applyAlignment="1">
      <alignment horizontal="center"/>
    </xf>
    <xf numFmtId="170" fontId="5" fillId="0" borderId="0" xfId="42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0" fontId="12" fillId="0" borderId="0" xfId="42" applyNumberFormat="1" applyFont="1" applyFill="1" applyAlignment="1">
      <alignment horizontal="center"/>
    </xf>
    <xf numFmtId="170" fontId="12" fillId="0" borderId="0" xfId="42" applyNumberFormat="1" applyFont="1" applyFill="1" applyBorder="1" applyAlignment="1">
      <alignment/>
    </xf>
    <xf numFmtId="171" fontId="9" fillId="0" borderId="0" xfId="43" applyNumberFormat="1" applyFont="1" applyAlignment="1">
      <alignment horizontal="right"/>
    </xf>
    <xf numFmtId="41" fontId="9" fillId="0" borderId="0" xfId="43" applyFont="1" applyAlignment="1">
      <alignment horizontal="center"/>
    </xf>
    <xf numFmtId="0" fontId="6" fillId="0" borderId="10" xfId="0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right"/>
    </xf>
    <xf numFmtId="41" fontId="9" fillId="0" borderId="0" xfId="43" applyFont="1" applyBorder="1" applyAlignment="1">
      <alignment horizontal="right"/>
    </xf>
    <xf numFmtId="0" fontId="6" fillId="0" borderId="0" xfId="0" applyFont="1" applyFill="1" applyAlignment="1">
      <alignment/>
    </xf>
    <xf numFmtId="41" fontId="9" fillId="0" borderId="12" xfId="43" applyNumberFormat="1" applyFont="1" applyFill="1" applyBorder="1" applyAlignment="1">
      <alignment/>
    </xf>
    <xf numFmtId="41" fontId="6" fillId="0" borderId="0" xfId="43" applyNumberFormat="1" applyFont="1" applyFill="1" applyAlignment="1">
      <alignment/>
    </xf>
    <xf numFmtId="41" fontId="6" fillId="0" borderId="12" xfId="43" applyNumberFormat="1" applyFont="1" applyFill="1" applyBorder="1" applyAlignment="1">
      <alignment horizontal="right"/>
    </xf>
    <xf numFmtId="41" fontId="9" fillId="0" borderId="0" xfId="43" applyFont="1" applyFill="1" applyAlignment="1">
      <alignment/>
    </xf>
    <xf numFmtId="41" fontId="6" fillId="0" borderId="0" xfId="43" applyFont="1" applyFill="1" applyAlignment="1">
      <alignment/>
    </xf>
    <xf numFmtId="41" fontId="6" fillId="0" borderId="0" xfId="43" applyFont="1" applyFill="1" applyAlignment="1">
      <alignment horizontal="right"/>
    </xf>
    <xf numFmtId="41" fontId="9" fillId="0" borderId="0" xfId="43" applyFont="1" applyFill="1" applyBorder="1" applyAlignment="1">
      <alignment/>
    </xf>
    <xf numFmtId="170" fontId="9" fillId="0" borderId="0" xfId="42" applyNumberFormat="1" applyFont="1" applyFill="1" applyBorder="1" applyAlignment="1">
      <alignment/>
    </xf>
    <xf numFmtId="41" fontId="9" fillId="0" borderId="12" xfId="43" applyFont="1" applyFill="1" applyBorder="1" applyAlignment="1">
      <alignment/>
    </xf>
    <xf numFmtId="170" fontId="9" fillId="0" borderId="0" xfId="42" applyNumberFormat="1" applyFont="1" applyFill="1" applyBorder="1" applyAlignment="1">
      <alignment horizontal="right"/>
    </xf>
    <xf numFmtId="170" fontId="9" fillId="0" borderId="18" xfId="42" applyNumberFormat="1" applyFont="1" applyFill="1" applyBorder="1" applyAlignment="1">
      <alignment/>
    </xf>
    <xf numFmtId="170" fontId="9" fillId="0" borderId="10" xfId="42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2" xfId="43" applyFont="1" applyFill="1" applyBorder="1" applyAlignment="1">
      <alignment horizontal="right"/>
    </xf>
    <xf numFmtId="41" fontId="9" fillId="0" borderId="0" xfId="43" applyFont="1" applyFill="1" applyBorder="1" applyAlignment="1">
      <alignment horizontal="right"/>
    </xf>
    <xf numFmtId="41" fontId="9" fillId="0" borderId="18" xfId="43" applyFont="1" applyFill="1" applyBorder="1" applyAlignment="1">
      <alignment/>
    </xf>
    <xf numFmtId="41" fontId="12" fillId="0" borderId="0" xfId="43" applyFont="1" applyFill="1" applyBorder="1" applyAlignment="1">
      <alignment/>
    </xf>
    <xf numFmtId="41" fontId="12" fillId="0" borderId="0" xfId="43" applyFont="1" applyFill="1" applyAlignment="1">
      <alignment/>
    </xf>
    <xf numFmtId="41" fontId="6" fillId="0" borderId="0" xfId="43" applyFont="1" applyFill="1" applyBorder="1" applyAlignment="1">
      <alignment/>
    </xf>
    <xf numFmtId="41" fontId="12" fillId="0" borderId="12" xfId="43" applyFont="1" applyFill="1" applyBorder="1" applyAlignment="1">
      <alignment/>
    </xf>
    <xf numFmtId="41" fontId="12" fillId="0" borderId="10" xfId="43" applyFont="1" applyFill="1" applyBorder="1" applyAlignment="1">
      <alignment/>
    </xf>
    <xf numFmtId="170" fontId="6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4</xdr:row>
      <xdr:rowOff>28575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05275" y="79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8</xdr:row>
      <xdr:rowOff>114300</xdr:rowOff>
    </xdr:from>
    <xdr:to>
      <xdr:col>7</xdr:col>
      <xdr:colOff>381000</xdr:colOff>
      <xdr:row>8</xdr:row>
      <xdr:rowOff>114300</xdr:rowOff>
    </xdr:to>
    <xdr:sp>
      <xdr:nvSpPr>
        <xdr:cNvPr id="1" name="Line 2"/>
        <xdr:cNvSpPr>
          <a:spLocks/>
        </xdr:cNvSpPr>
      </xdr:nvSpPr>
      <xdr:spPr>
        <a:xfrm flipH="1">
          <a:off x="4086225" y="1714500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104775</xdr:rowOff>
    </xdr:from>
    <xdr:to>
      <xdr:col>2</xdr:col>
      <xdr:colOff>371475</xdr:colOff>
      <xdr:row>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419100" y="1704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15</xdr:col>
      <xdr:colOff>123825</xdr:colOff>
      <xdr:row>11</xdr:row>
      <xdr:rowOff>66675</xdr:rowOff>
    </xdr:to>
    <xdr:sp>
      <xdr:nvSpPr>
        <xdr:cNvPr id="3" name="Line 18"/>
        <xdr:cNvSpPr>
          <a:spLocks/>
        </xdr:cNvSpPr>
      </xdr:nvSpPr>
      <xdr:spPr>
        <a:xfrm flipV="1">
          <a:off x="419100" y="876300"/>
          <a:ext cx="7724775" cy="1390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4</xdr:row>
      <xdr:rowOff>47625</xdr:rowOff>
    </xdr:from>
    <xdr:to>
      <xdr:col>15</xdr:col>
      <xdr:colOff>114300</xdr:colOff>
      <xdr:row>4</xdr:row>
      <xdr:rowOff>47625</xdr:rowOff>
    </xdr:to>
    <xdr:sp>
      <xdr:nvSpPr>
        <xdr:cNvPr id="4" name="Line 23"/>
        <xdr:cNvSpPr>
          <a:spLocks/>
        </xdr:cNvSpPr>
      </xdr:nvSpPr>
      <xdr:spPr>
        <a:xfrm>
          <a:off x="8134350" y="8477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114300</xdr:rowOff>
    </xdr:from>
    <xdr:to>
      <xdr:col>10</xdr:col>
      <xdr:colOff>247650</xdr:colOff>
      <xdr:row>8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0800000">
          <a:off x="4095750" y="1714500"/>
          <a:ext cx="18383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38100</xdr:colOff>
      <xdr:row>8</xdr:row>
      <xdr:rowOff>142875</xdr:rowOff>
    </xdr:from>
    <xdr:to>
      <xdr:col>20</xdr:col>
      <xdr:colOff>19050</xdr:colOff>
      <xdr:row>8</xdr:row>
      <xdr:rowOff>152400</xdr:rowOff>
    </xdr:to>
    <xdr:sp>
      <xdr:nvSpPr>
        <xdr:cNvPr id="6" name="Straight Arrow Connector 8"/>
        <xdr:cNvSpPr>
          <a:spLocks/>
        </xdr:cNvSpPr>
      </xdr:nvSpPr>
      <xdr:spPr>
        <a:xfrm>
          <a:off x="9105900" y="1743075"/>
          <a:ext cx="18764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6" width="9.140625" style="5" customWidth="1"/>
    <col min="7" max="7" width="21.28125" style="5" bestFit="1" customWidth="1"/>
    <col min="8" max="8" width="1.7109375" style="5" customWidth="1"/>
    <col min="9" max="9" width="21.28125" style="5" bestFit="1" customWidth="1"/>
    <col min="10" max="10" width="1.7109375" style="5" customWidth="1"/>
    <col min="11" max="11" width="21.28125" style="5" bestFit="1" customWidth="1"/>
    <col min="12" max="12" width="1.7109375" style="5" customWidth="1"/>
    <col min="13" max="13" width="21.28125" style="5" bestFit="1" customWidth="1"/>
    <col min="14" max="16384" width="9.140625" style="5" customWidth="1"/>
  </cols>
  <sheetData>
    <row r="1" s="2" customFormat="1" ht="15" customHeight="1">
      <c r="A1" s="1" t="s">
        <v>54</v>
      </c>
    </row>
    <row r="2" s="2" customFormat="1" ht="15" customHeight="1">
      <c r="A2" s="1"/>
    </row>
    <row r="3" s="2" customFormat="1" ht="15" customHeight="1">
      <c r="A3" s="3" t="s">
        <v>0</v>
      </c>
    </row>
    <row r="4" s="2" customFormat="1" ht="15" customHeight="1">
      <c r="A4" s="2" t="s">
        <v>1</v>
      </c>
    </row>
    <row r="5" s="2" customFormat="1" ht="15" customHeight="1"/>
    <row r="6" s="2" customFormat="1" ht="15">
      <c r="A6" s="3" t="s">
        <v>105</v>
      </c>
    </row>
    <row r="7" s="2" customFormat="1" ht="15">
      <c r="A7" s="3" t="s">
        <v>129</v>
      </c>
    </row>
    <row r="8" s="2" customFormat="1" ht="15">
      <c r="A8" s="3"/>
    </row>
    <row r="9" s="2" customFormat="1" ht="15">
      <c r="A9" s="3"/>
    </row>
    <row r="10" spans="7:13" s="2" customFormat="1" ht="15">
      <c r="G10" s="36" t="s">
        <v>55</v>
      </c>
      <c r="H10" s="17"/>
      <c r="I10" s="36" t="s">
        <v>98</v>
      </c>
      <c r="J10" s="17"/>
      <c r="K10" s="36" t="s">
        <v>99</v>
      </c>
      <c r="L10" s="17"/>
      <c r="M10" s="36" t="s">
        <v>98</v>
      </c>
    </row>
    <row r="11" spans="7:13" s="2" customFormat="1" ht="15">
      <c r="G11" s="36" t="s">
        <v>56</v>
      </c>
      <c r="H11" s="17"/>
      <c r="I11" s="36" t="s">
        <v>2</v>
      </c>
      <c r="J11" s="17"/>
      <c r="K11" s="36" t="s">
        <v>100</v>
      </c>
      <c r="L11" s="17"/>
      <c r="M11" s="36" t="s">
        <v>100</v>
      </c>
    </row>
    <row r="12" spans="7:13" s="2" customFormat="1" ht="15">
      <c r="G12" s="36" t="s">
        <v>57</v>
      </c>
      <c r="H12" s="17"/>
      <c r="I12" s="36" t="s">
        <v>57</v>
      </c>
      <c r="J12" s="17"/>
      <c r="K12" s="36" t="s">
        <v>57</v>
      </c>
      <c r="L12" s="17"/>
      <c r="M12" s="36" t="s">
        <v>57</v>
      </c>
    </row>
    <row r="13" spans="7:13" s="2" customFormat="1" ht="15">
      <c r="G13" s="37" t="s">
        <v>124</v>
      </c>
      <c r="H13" s="56"/>
      <c r="I13" s="37" t="s">
        <v>125</v>
      </c>
      <c r="J13" s="17"/>
      <c r="K13" s="37" t="s">
        <v>124</v>
      </c>
      <c r="L13" s="56"/>
      <c r="M13" s="37" t="s">
        <v>125</v>
      </c>
    </row>
    <row r="14" spans="7:13" s="2" customFormat="1" ht="15">
      <c r="G14" s="37" t="s">
        <v>84</v>
      </c>
      <c r="H14" s="56"/>
      <c r="I14" s="37" t="s">
        <v>84</v>
      </c>
      <c r="J14" s="17"/>
      <c r="K14" s="37" t="s">
        <v>84</v>
      </c>
      <c r="L14" s="56"/>
      <c r="M14" s="37" t="s">
        <v>84</v>
      </c>
    </row>
    <row r="15" spans="7:13" s="2" customFormat="1" ht="15">
      <c r="G15" s="36" t="s">
        <v>3</v>
      </c>
      <c r="H15" s="17"/>
      <c r="I15" s="36" t="s">
        <v>3</v>
      </c>
      <c r="J15" s="17"/>
      <c r="K15" s="36" t="s">
        <v>3</v>
      </c>
      <c r="L15" s="17"/>
      <c r="M15" s="36" t="s">
        <v>3</v>
      </c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6.5" thickBot="1">
      <c r="A17" s="4" t="s">
        <v>4</v>
      </c>
      <c r="B17" s="4"/>
      <c r="C17" s="4"/>
      <c r="D17" s="4"/>
      <c r="E17" s="4"/>
      <c r="F17" s="4"/>
      <c r="G17" s="57">
        <v>7846</v>
      </c>
      <c r="H17" s="7"/>
      <c r="I17" s="44">
        <v>6921</v>
      </c>
      <c r="J17" s="4"/>
      <c r="K17" s="27">
        <v>21039</v>
      </c>
      <c r="L17" s="63"/>
      <c r="M17" s="44">
        <v>19784</v>
      </c>
    </row>
    <row r="18" spans="1:13" ht="15.75">
      <c r="A18" s="4"/>
      <c r="B18" s="4"/>
      <c r="C18" s="4"/>
      <c r="D18" s="4"/>
      <c r="E18" s="4"/>
      <c r="F18" s="4"/>
      <c r="G18" s="58"/>
      <c r="H18" s="4"/>
      <c r="I18" s="40"/>
      <c r="J18" s="4"/>
      <c r="K18" s="24"/>
      <c r="L18" s="24"/>
      <c r="M18" s="45"/>
    </row>
    <row r="19" spans="1:13" ht="15.75">
      <c r="A19" s="4" t="s">
        <v>9</v>
      </c>
      <c r="B19" s="4"/>
      <c r="C19" s="4"/>
      <c r="D19" s="4"/>
      <c r="E19" s="4"/>
      <c r="F19" s="4"/>
      <c r="G19" s="59">
        <v>2567</v>
      </c>
      <c r="H19" s="4"/>
      <c r="I19" s="45">
        <v>2098</v>
      </c>
      <c r="J19" s="4"/>
      <c r="K19" s="26">
        <v>6790</v>
      </c>
      <c r="L19" s="24"/>
      <c r="M19" s="45">
        <v>6211</v>
      </c>
    </row>
    <row r="20" spans="1:13" ht="15.75">
      <c r="A20" s="4"/>
      <c r="B20" s="4"/>
      <c r="C20" s="4"/>
      <c r="D20" s="4"/>
      <c r="E20" s="4"/>
      <c r="F20" s="4"/>
      <c r="G20" s="59"/>
      <c r="H20" s="4"/>
      <c r="I20" s="45"/>
      <c r="J20" s="4"/>
      <c r="K20" s="26"/>
      <c r="L20" s="24"/>
      <c r="M20" s="45"/>
    </row>
    <row r="21" spans="1:13" ht="15.75">
      <c r="A21" s="4" t="s">
        <v>6</v>
      </c>
      <c r="B21" s="4"/>
      <c r="C21" s="4"/>
      <c r="D21" s="4"/>
      <c r="E21" s="4"/>
      <c r="F21" s="4"/>
      <c r="G21" s="59">
        <v>-1491</v>
      </c>
      <c r="H21" s="4"/>
      <c r="I21" s="45">
        <v>-1442</v>
      </c>
      <c r="J21" s="4"/>
      <c r="K21" s="26">
        <v>-4711</v>
      </c>
      <c r="L21" s="24"/>
      <c r="M21" s="45">
        <v>-4655</v>
      </c>
    </row>
    <row r="22" spans="1:13" ht="15.75">
      <c r="A22" s="4"/>
      <c r="B22" s="4"/>
      <c r="C22" s="4"/>
      <c r="D22" s="4"/>
      <c r="E22" s="4"/>
      <c r="F22" s="4"/>
      <c r="G22" s="59"/>
      <c r="H22" s="4"/>
      <c r="I22" s="45"/>
      <c r="J22" s="4"/>
      <c r="K22" s="26"/>
      <c r="L22" s="24"/>
      <c r="M22" s="45"/>
    </row>
    <row r="23" spans="1:13" ht="15.75">
      <c r="A23" s="4" t="s">
        <v>7</v>
      </c>
      <c r="B23" s="4"/>
      <c r="C23" s="4"/>
      <c r="D23" s="4"/>
      <c r="E23" s="4"/>
      <c r="F23" s="4"/>
      <c r="G23" s="59">
        <v>-124</v>
      </c>
      <c r="H23" s="4"/>
      <c r="I23" s="45">
        <v>-117</v>
      </c>
      <c r="J23" s="4"/>
      <c r="K23" s="26">
        <v>-327</v>
      </c>
      <c r="L23" s="24"/>
      <c r="M23" s="45">
        <v>-315</v>
      </c>
    </row>
    <row r="24" spans="1:13" ht="16.5" thickBot="1">
      <c r="A24" s="4"/>
      <c r="B24" s="4"/>
      <c r="C24" s="4"/>
      <c r="D24" s="4"/>
      <c r="E24" s="4"/>
      <c r="F24" s="4"/>
      <c r="G24" s="60"/>
      <c r="H24" s="7"/>
      <c r="I24" s="44"/>
      <c r="J24" s="4"/>
      <c r="K24" s="27"/>
      <c r="L24" s="63"/>
      <c r="M24" s="44"/>
    </row>
    <row r="25" spans="1:13" ht="15.75">
      <c r="A25" s="4" t="s">
        <v>8</v>
      </c>
      <c r="B25" s="4"/>
      <c r="C25" s="4"/>
      <c r="D25" s="4"/>
      <c r="E25" s="4"/>
      <c r="F25" s="4"/>
      <c r="G25" s="61">
        <f>SUM(G19:G24)</f>
        <v>952</v>
      </c>
      <c r="H25" s="10"/>
      <c r="I25" s="38">
        <f>SUM(I19:I24)</f>
        <v>539</v>
      </c>
      <c r="J25" s="4"/>
      <c r="K25" s="28">
        <f>SUM(K19:K24)</f>
        <v>1752</v>
      </c>
      <c r="L25" s="64"/>
      <c r="M25" s="9">
        <f>SUM(M19:M24)</f>
        <v>1241</v>
      </c>
    </row>
    <row r="26" spans="1:13" ht="15.75">
      <c r="A26" s="4"/>
      <c r="B26" s="4"/>
      <c r="C26" s="4"/>
      <c r="D26" s="4"/>
      <c r="E26" s="4"/>
      <c r="F26" s="4"/>
      <c r="G26" s="59"/>
      <c r="H26" s="4"/>
      <c r="I26" s="45"/>
      <c r="J26" s="4"/>
      <c r="K26" s="26"/>
      <c r="L26" s="24"/>
      <c r="M26" s="45"/>
    </row>
    <row r="27" spans="1:13" ht="15.75">
      <c r="A27" s="4" t="s">
        <v>10</v>
      </c>
      <c r="B27" s="4"/>
      <c r="C27" s="4"/>
      <c r="D27" s="4"/>
      <c r="E27" s="4"/>
      <c r="F27" s="4"/>
      <c r="G27" s="110">
        <v>-150</v>
      </c>
      <c r="H27" s="73"/>
      <c r="I27" s="45">
        <v>-51</v>
      </c>
      <c r="J27" s="73"/>
      <c r="K27" s="72">
        <v>-300</v>
      </c>
      <c r="L27" s="72"/>
      <c r="M27" s="45">
        <v>-61</v>
      </c>
    </row>
    <row r="28" spans="1:13" ht="16.5" thickBot="1">
      <c r="A28" s="4"/>
      <c r="B28" s="4"/>
      <c r="C28" s="4"/>
      <c r="D28" s="4"/>
      <c r="E28" s="4"/>
      <c r="F28" s="4"/>
      <c r="G28" s="59"/>
      <c r="H28" s="4"/>
      <c r="I28" s="45"/>
      <c r="J28" s="4"/>
      <c r="K28" s="26"/>
      <c r="L28" s="24"/>
      <c r="M28" s="45"/>
    </row>
    <row r="29" spans="1:13" ht="16.5" thickBot="1">
      <c r="A29" s="4" t="s">
        <v>11</v>
      </c>
      <c r="B29" s="4"/>
      <c r="C29" s="4"/>
      <c r="D29" s="4"/>
      <c r="E29" s="4"/>
      <c r="F29" s="4"/>
      <c r="G29" s="62">
        <f>SUM(G25:G28)</f>
        <v>802</v>
      </c>
      <c r="H29" s="12"/>
      <c r="I29" s="39">
        <f>SUM(I25:I28)</f>
        <v>488</v>
      </c>
      <c r="J29" s="4"/>
      <c r="K29" s="65">
        <f>SUM(K25:K28)</f>
        <v>1452</v>
      </c>
      <c r="L29" s="66"/>
      <c r="M29" s="11">
        <f>SUM(M25:M28)</f>
        <v>1180</v>
      </c>
    </row>
    <row r="30" spans="1:13" ht="15.75">
      <c r="A30" s="4"/>
      <c r="B30" s="4"/>
      <c r="C30" s="4"/>
      <c r="D30" s="4"/>
      <c r="E30" s="4"/>
      <c r="F30" s="4"/>
      <c r="G30" s="24"/>
      <c r="H30" s="4"/>
      <c r="I30" s="4"/>
      <c r="J30" s="4"/>
      <c r="K30" s="24"/>
      <c r="L30" s="24"/>
      <c r="M30" s="40"/>
    </row>
    <row r="31" spans="1:13" ht="15.75">
      <c r="A31" s="4" t="s">
        <v>109</v>
      </c>
      <c r="B31" s="4"/>
      <c r="C31" s="4"/>
      <c r="D31" s="4"/>
      <c r="E31" s="4"/>
      <c r="F31" s="4"/>
      <c r="G31" s="110">
        <v>0</v>
      </c>
      <c r="H31" s="73"/>
      <c r="I31" s="45">
        <v>0</v>
      </c>
      <c r="J31" s="73"/>
      <c r="K31" s="72">
        <v>0</v>
      </c>
      <c r="L31" s="72"/>
      <c r="M31" s="45">
        <v>0</v>
      </c>
    </row>
    <row r="32" spans="1:13" ht="16.5" thickBot="1">
      <c r="A32" s="4"/>
      <c r="B32" s="4"/>
      <c r="C32" s="4"/>
      <c r="D32" s="4"/>
      <c r="E32" s="4"/>
      <c r="F32" s="4"/>
      <c r="G32" s="63"/>
      <c r="H32" s="7"/>
      <c r="I32" s="7"/>
      <c r="J32" s="4"/>
      <c r="K32" s="63"/>
      <c r="L32" s="63"/>
      <c r="M32" s="111"/>
    </row>
    <row r="33" spans="1:13" ht="16.5" thickBot="1">
      <c r="A33" s="4" t="s">
        <v>110</v>
      </c>
      <c r="B33" s="4"/>
      <c r="C33" s="4"/>
      <c r="D33" s="4"/>
      <c r="E33" s="4"/>
      <c r="F33" s="4"/>
      <c r="G33" s="112">
        <f>+G29+G31</f>
        <v>802</v>
      </c>
      <c r="H33" s="7"/>
      <c r="I33" s="113">
        <f>+I29+I31</f>
        <v>488</v>
      </c>
      <c r="J33" s="4"/>
      <c r="K33" s="112">
        <f>+K29+K31</f>
        <v>1452</v>
      </c>
      <c r="L33" s="63"/>
      <c r="M33" s="114">
        <f>+M29+M31</f>
        <v>1180</v>
      </c>
    </row>
    <row r="34" spans="1:13" ht="15.75">
      <c r="A34" s="4"/>
      <c r="B34" s="4"/>
      <c r="C34" s="4"/>
      <c r="D34" s="4"/>
      <c r="E34" s="4"/>
      <c r="F34" s="4"/>
      <c r="G34" s="24"/>
      <c r="H34" s="4"/>
      <c r="I34" s="4"/>
      <c r="J34" s="4"/>
      <c r="K34" s="24"/>
      <c r="L34" s="24"/>
      <c r="M34" s="40"/>
    </row>
    <row r="35" spans="1:13" ht="15.75">
      <c r="A35" s="4" t="s">
        <v>116</v>
      </c>
      <c r="B35" s="4"/>
      <c r="C35" s="4"/>
      <c r="D35" s="4"/>
      <c r="E35" s="4"/>
      <c r="F35" s="4"/>
      <c r="G35" s="24"/>
      <c r="H35" s="4"/>
      <c r="I35" s="4"/>
      <c r="J35" s="4"/>
      <c r="K35" s="24"/>
      <c r="L35" s="24"/>
      <c r="M35" s="40"/>
    </row>
    <row r="36" spans="1:13" ht="15.75">
      <c r="A36" s="4" t="s">
        <v>69</v>
      </c>
      <c r="B36" s="4"/>
      <c r="C36" s="4"/>
      <c r="D36" s="4"/>
      <c r="E36" s="4"/>
      <c r="F36" s="4"/>
      <c r="G36" s="69">
        <f>+G33</f>
        <v>802</v>
      </c>
      <c r="H36" s="70"/>
      <c r="I36" s="71">
        <f>+I33</f>
        <v>488</v>
      </c>
      <c r="J36" s="70"/>
      <c r="K36" s="69">
        <f>+K33</f>
        <v>1452</v>
      </c>
      <c r="L36" s="69"/>
      <c r="M36" s="71">
        <f>+M33</f>
        <v>1180</v>
      </c>
    </row>
    <row r="37" spans="1:13" ht="15.75">
      <c r="A37" s="4"/>
      <c r="B37" s="4"/>
      <c r="C37" s="4"/>
      <c r="D37" s="4"/>
      <c r="E37" s="4"/>
      <c r="F37" s="4"/>
      <c r="G37" s="67"/>
      <c r="H37" s="68"/>
      <c r="I37" s="52"/>
      <c r="J37" s="68"/>
      <c r="K37" s="67"/>
      <c r="L37" s="67"/>
      <c r="M37" s="52"/>
    </row>
    <row r="38" spans="1:13" ht="15.75">
      <c r="A38" s="4" t="s">
        <v>83</v>
      </c>
      <c r="B38" s="4"/>
      <c r="C38" s="4"/>
      <c r="D38" s="4"/>
      <c r="E38" s="4"/>
      <c r="F38" s="4"/>
      <c r="G38" s="67"/>
      <c r="H38" s="68"/>
      <c r="I38" s="52"/>
      <c r="J38" s="68"/>
      <c r="K38" s="67"/>
      <c r="L38" s="67"/>
      <c r="M38" s="52"/>
    </row>
    <row r="39" spans="1:13" ht="15.75">
      <c r="A39" s="4" t="s">
        <v>12</v>
      </c>
      <c r="B39" s="4"/>
      <c r="C39" s="4"/>
      <c r="D39" s="4"/>
      <c r="E39" s="4"/>
      <c r="F39" s="4"/>
      <c r="G39" s="67">
        <f>(+G36*1000*100)/149390500</f>
        <v>0.536848059280878</v>
      </c>
      <c r="H39" s="68"/>
      <c r="I39" s="52">
        <f>(+I36*1000*100)/149390500</f>
        <v>0.32666066450008535</v>
      </c>
      <c r="J39" s="68"/>
      <c r="K39" s="67">
        <f>(+K36*1000*100)/149390500</f>
        <v>0.9719493542092703</v>
      </c>
      <c r="L39" s="67"/>
      <c r="M39" s="52">
        <f>(+M36*1000*100)/149390500</f>
        <v>0.7898761969469277</v>
      </c>
    </row>
    <row r="40" spans="1:13" ht="15.75">
      <c r="A40" s="4" t="s">
        <v>13</v>
      </c>
      <c r="B40" s="4"/>
      <c r="C40" s="4"/>
      <c r="D40" s="4"/>
      <c r="E40" s="4"/>
      <c r="F40" s="4"/>
      <c r="G40" s="109" t="s">
        <v>5</v>
      </c>
      <c r="H40" s="68"/>
      <c r="I40" s="52" t="s">
        <v>5</v>
      </c>
      <c r="J40" s="68"/>
      <c r="K40" s="109" t="s">
        <v>5</v>
      </c>
      <c r="L40" s="67"/>
      <c r="M40" s="52" t="s">
        <v>5</v>
      </c>
    </row>
    <row r="41" spans="1:13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5.75">
      <c r="A43" s="14" t="s">
        <v>14</v>
      </c>
      <c r="B43" s="1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5.75">
      <c r="A45" s="15" t="s">
        <v>106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1:13" ht="15.75">
      <c r="A46" s="15" t="s">
        <v>103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.75">
      <c r="A47" s="1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</sheetData>
  <sheetProtection/>
  <printOptions/>
  <pageMargins left="0.5511811023622047" right="0.4724409448818898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SheetLayoutView="75" zoomScalePageLayoutView="0" workbookViewId="0" topLeftCell="A1">
      <selection activeCell="B2" sqref="B2"/>
    </sheetView>
  </sheetViews>
  <sheetFormatPr defaultColWidth="9.140625" defaultRowHeight="15"/>
  <cols>
    <col min="1" max="1" width="3.140625" style="5" customWidth="1"/>
    <col min="2" max="6" width="9.140625" style="5" customWidth="1"/>
    <col min="7" max="7" width="18.7109375" style="29" customWidth="1"/>
    <col min="8" max="8" width="1.7109375" style="5" customWidth="1"/>
    <col min="9" max="9" width="18.7109375" style="5" customWidth="1"/>
    <col min="10" max="16384" width="9.140625" style="5" customWidth="1"/>
  </cols>
  <sheetData>
    <row r="1" spans="1:7" s="2" customFormat="1" ht="15" customHeight="1">
      <c r="A1" s="1" t="s">
        <v>54</v>
      </c>
      <c r="E1" s="19"/>
      <c r="F1" s="20"/>
      <c r="G1" s="21"/>
    </row>
    <row r="2" spans="1:7" s="2" customFormat="1" ht="15" customHeight="1">
      <c r="A2" s="1"/>
      <c r="E2" s="19"/>
      <c r="F2" s="20"/>
      <c r="G2" s="21"/>
    </row>
    <row r="3" spans="1:7" s="3" customFormat="1" ht="15" customHeight="1">
      <c r="A3" s="3" t="s">
        <v>0</v>
      </c>
      <c r="E3" s="19"/>
      <c r="F3" s="21"/>
      <c r="G3" s="21"/>
    </row>
    <row r="4" spans="1:7" s="3" customFormat="1" ht="15" customHeight="1">
      <c r="A4" s="2" t="s">
        <v>1</v>
      </c>
      <c r="E4" s="19"/>
      <c r="F4" s="21"/>
      <c r="G4" s="21"/>
    </row>
    <row r="5" spans="5:7" s="2" customFormat="1" ht="15" customHeight="1">
      <c r="E5" s="19"/>
      <c r="F5" s="20"/>
      <c r="G5" s="21"/>
    </row>
    <row r="6" spans="1:7" s="3" customFormat="1" ht="15">
      <c r="A6" s="3" t="s">
        <v>107</v>
      </c>
      <c r="E6" s="19"/>
      <c r="F6" s="21"/>
      <c r="G6" s="21"/>
    </row>
    <row r="7" spans="1:7" s="3" customFormat="1" ht="15">
      <c r="A7" s="3" t="s">
        <v>135</v>
      </c>
      <c r="E7" s="19"/>
      <c r="F7" s="21"/>
      <c r="G7" s="21"/>
    </row>
    <row r="8" spans="5:9" s="3" customFormat="1" ht="14.25" customHeight="1">
      <c r="E8" s="22"/>
      <c r="F8" s="21"/>
      <c r="G8" s="21"/>
      <c r="I8" s="41"/>
    </row>
    <row r="9" spans="6:9" s="3" customFormat="1" ht="14.25">
      <c r="F9" s="21"/>
      <c r="G9" s="36" t="s">
        <v>85</v>
      </c>
      <c r="I9" s="42" t="s">
        <v>86</v>
      </c>
    </row>
    <row r="10" spans="6:9" s="3" customFormat="1" ht="14.25">
      <c r="F10" s="21"/>
      <c r="G10" s="36" t="s">
        <v>59</v>
      </c>
      <c r="I10" s="42" t="s">
        <v>87</v>
      </c>
    </row>
    <row r="11" spans="6:9" s="3" customFormat="1" ht="14.25">
      <c r="F11" s="21"/>
      <c r="G11" s="36" t="s">
        <v>2</v>
      </c>
      <c r="I11" s="42" t="s">
        <v>88</v>
      </c>
    </row>
    <row r="12" spans="6:9" s="18" customFormat="1" ht="15">
      <c r="F12" s="23"/>
      <c r="G12" s="36" t="s">
        <v>124</v>
      </c>
      <c r="I12" s="36" t="s">
        <v>101</v>
      </c>
    </row>
    <row r="13" spans="6:9" s="18" customFormat="1" ht="15">
      <c r="F13" s="23"/>
      <c r="G13" s="36" t="s">
        <v>84</v>
      </c>
      <c r="I13" s="36" t="s">
        <v>89</v>
      </c>
    </row>
    <row r="14" spans="6:9" s="18" customFormat="1" ht="15">
      <c r="F14" s="23"/>
      <c r="G14" s="36" t="s">
        <v>3</v>
      </c>
      <c r="I14" s="36" t="s">
        <v>3</v>
      </c>
    </row>
    <row r="15" spans="1:15" ht="15.75">
      <c r="A15" s="4"/>
      <c r="B15" s="4"/>
      <c r="C15" s="4"/>
      <c r="D15" s="4"/>
      <c r="E15" s="4"/>
      <c r="F15" s="4"/>
      <c r="G15" s="24"/>
      <c r="H15" s="4"/>
      <c r="I15" s="4"/>
      <c r="J15" s="4"/>
      <c r="K15" s="4"/>
      <c r="L15" s="4"/>
      <c r="M15" s="4"/>
      <c r="N15" s="4"/>
      <c r="O15" s="4"/>
    </row>
    <row r="16" spans="1:15" ht="15.75">
      <c r="A16" s="24" t="s">
        <v>15</v>
      </c>
      <c r="B16" s="4"/>
      <c r="C16" s="4"/>
      <c r="D16" s="4"/>
      <c r="E16" s="4"/>
      <c r="F16" s="4"/>
      <c r="G16" s="24"/>
      <c r="H16" s="4"/>
      <c r="I16" s="4"/>
      <c r="J16" s="4"/>
      <c r="K16" s="4"/>
      <c r="L16" s="4"/>
      <c r="M16" s="4"/>
      <c r="N16" s="4"/>
      <c r="O16" s="4"/>
    </row>
    <row r="17" spans="1:15" ht="15.75">
      <c r="A17" s="24" t="s">
        <v>16</v>
      </c>
      <c r="B17" s="4"/>
      <c r="C17" s="4"/>
      <c r="D17" s="4"/>
      <c r="E17" s="4"/>
      <c r="F17" s="4"/>
      <c r="G17" s="24"/>
      <c r="H17" s="4"/>
      <c r="I17" s="6"/>
      <c r="J17" s="4"/>
      <c r="K17" s="4"/>
      <c r="L17" s="4"/>
      <c r="M17" s="4"/>
      <c r="N17" s="4"/>
      <c r="O17" s="4"/>
    </row>
    <row r="18" spans="1:15" ht="15.75">
      <c r="A18" s="4"/>
      <c r="B18" s="4" t="s">
        <v>17</v>
      </c>
      <c r="C18" s="4"/>
      <c r="D18" s="4"/>
      <c r="E18" s="4"/>
      <c r="F18" s="4"/>
      <c r="G18" s="69">
        <v>14547</v>
      </c>
      <c r="H18" s="70"/>
      <c r="I18" s="71">
        <v>9535</v>
      </c>
      <c r="J18" s="4"/>
      <c r="K18" s="4"/>
      <c r="L18" s="4"/>
      <c r="M18" s="4"/>
      <c r="N18" s="4"/>
      <c r="O18" s="4"/>
    </row>
    <row r="19" spans="1:15" ht="15.75">
      <c r="A19" s="4"/>
      <c r="B19" s="4" t="s">
        <v>18</v>
      </c>
      <c r="C19" s="4"/>
      <c r="D19" s="4"/>
      <c r="E19" s="4"/>
      <c r="F19" s="4"/>
      <c r="G19" s="69">
        <v>1250</v>
      </c>
      <c r="H19" s="70"/>
      <c r="I19" s="71">
        <v>1436</v>
      </c>
      <c r="J19" s="4"/>
      <c r="K19" s="4"/>
      <c r="L19" s="4"/>
      <c r="M19" s="4"/>
      <c r="N19" s="4"/>
      <c r="O19" s="4"/>
    </row>
    <row r="20" spans="1:15" ht="15.75">
      <c r="A20" s="4"/>
      <c r="B20" s="4" t="s">
        <v>71</v>
      </c>
      <c r="C20" s="4"/>
      <c r="D20" s="4"/>
      <c r="E20" s="4"/>
      <c r="F20" s="4"/>
      <c r="G20" s="69">
        <v>58</v>
      </c>
      <c r="H20" s="70"/>
      <c r="I20" s="71">
        <v>58</v>
      </c>
      <c r="J20" s="4"/>
      <c r="K20" s="4"/>
      <c r="L20" s="4"/>
      <c r="M20" s="4"/>
      <c r="N20" s="4"/>
      <c r="O20" s="4"/>
    </row>
    <row r="21" spans="1:15" ht="15.75">
      <c r="A21" s="4"/>
      <c r="B21" s="116" t="s">
        <v>123</v>
      </c>
      <c r="C21" s="116"/>
      <c r="D21" s="116"/>
      <c r="E21" s="116"/>
      <c r="F21" s="116"/>
      <c r="G21" s="117">
        <v>14</v>
      </c>
      <c r="H21" s="118"/>
      <c r="I21" s="119">
        <v>9</v>
      </c>
      <c r="J21" s="4"/>
      <c r="K21" s="4"/>
      <c r="L21" s="4"/>
      <c r="M21" s="4"/>
      <c r="N21" s="4"/>
      <c r="O21" s="4"/>
    </row>
    <row r="22" spans="1:15" ht="15.75">
      <c r="A22" s="4"/>
      <c r="B22" s="4"/>
      <c r="C22" s="4"/>
      <c r="D22" s="4"/>
      <c r="E22" s="4"/>
      <c r="F22" s="4"/>
      <c r="G22" s="69">
        <f>SUM(G18:G21)</f>
        <v>15869</v>
      </c>
      <c r="H22" s="70"/>
      <c r="I22" s="71">
        <f>SUM(I18:I21)</f>
        <v>11038</v>
      </c>
      <c r="J22" s="4"/>
      <c r="K22" s="4"/>
      <c r="L22" s="4"/>
      <c r="M22" s="4"/>
      <c r="N22" s="4"/>
      <c r="O22" s="4"/>
    </row>
    <row r="23" spans="1:15" ht="15.75">
      <c r="A23" s="4"/>
      <c r="B23" s="4"/>
      <c r="C23" s="4"/>
      <c r="D23" s="4"/>
      <c r="E23" s="4"/>
      <c r="F23" s="4"/>
      <c r="G23" s="69"/>
      <c r="H23" s="70"/>
      <c r="I23" s="71"/>
      <c r="J23" s="4"/>
      <c r="K23" s="4"/>
      <c r="L23" s="4"/>
      <c r="M23" s="4"/>
      <c r="N23" s="4"/>
      <c r="O23" s="4"/>
    </row>
    <row r="24" spans="1:15" ht="15.75">
      <c r="A24" s="24" t="s">
        <v>19</v>
      </c>
      <c r="B24" s="4"/>
      <c r="C24" s="4"/>
      <c r="D24" s="4"/>
      <c r="E24" s="4"/>
      <c r="F24" s="4"/>
      <c r="G24" s="69"/>
      <c r="H24" s="70"/>
      <c r="I24" s="71"/>
      <c r="J24" s="4"/>
      <c r="K24" s="4"/>
      <c r="L24" s="4"/>
      <c r="M24" s="4"/>
      <c r="N24" s="4"/>
      <c r="O24" s="4"/>
    </row>
    <row r="25" spans="1:15" ht="15.75">
      <c r="A25" s="4"/>
      <c r="B25" s="4" t="s">
        <v>20</v>
      </c>
      <c r="C25" s="4"/>
      <c r="D25" s="4"/>
      <c r="E25" s="4"/>
      <c r="F25" s="4"/>
      <c r="G25" s="83">
        <v>10776</v>
      </c>
      <c r="H25" s="70"/>
      <c r="I25" s="84">
        <v>10605</v>
      </c>
      <c r="J25" s="4"/>
      <c r="K25" s="4"/>
      <c r="L25" s="4"/>
      <c r="M25" s="4"/>
      <c r="N25" s="4"/>
      <c r="O25" s="4"/>
    </row>
    <row r="26" spans="1:15" ht="15.75">
      <c r="A26" s="4"/>
      <c r="B26" s="4" t="s">
        <v>21</v>
      </c>
      <c r="C26" s="4"/>
      <c r="D26" s="4"/>
      <c r="E26" s="4"/>
      <c r="F26" s="4"/>
      <c r="G26" s="85">
        <v>5945</v>
      </c>
      <c r="H26" s="70"/>
      <c r="I26" s="86">
        <v>7455</v>
      </c>
      <c r="J26" s="4"/>
      <c r="K26" s="4"/>
      <c r="L26" s="4"/>
      <c r="M26" s="4"/>
      <c r="N26" s="4"/>
      <c r="O26" s="4"/>
    </row>
    <row r="27" spans="1:15" ht="15.75">
      <c r="A27" s="4"/>
      <c r="B27" s="4" t="s">
        <v>22</v>
      </c>
      <c r="C27" s="4"/>
      <c r="D27" s="4"/>
      <c r="E27" s="4"/>
      <c r="F27" s="4"/>
      <c r="G27" s="85">
        <v>176</v>
      </c>
      <c r="H27" s="70"/>
      <c r="I27" s="86">
        <v>174</v>
      </c>
      <c r="J27" s="4"/>
      <c r="K27" s="4"/>
      <c r="L27" s="4"/>
      <c r="M27" s="4"/>
      <c r="N27" s="4"/>
      <c r="O27" s="4"/>
    </row>
    <row r="28" spans="1:15" ht="15.75">
      <c r="A28" s="4"/>
      <c r="B28" s="4" t="s">
        <v>36</v>
      </c>
      <c r="C28" s="4"/>
      <c r="D28" s="4"/>
      <c r="E28" s="4"/>
      <c r="F28" s="4"/>
      <c r="G28" s="85">
        <v>156</v>
      </c>
      <c r="H28" s="70"/>
      <c r="I28" s="86">
        <v>718</v>
      </c>
      <c r="J28" s="4"/>
      <c r="K28" s="4"/>
      <c r="L28" s="4"/>
      <c r="M28" s="4"/>
      <c r="N28" s="4"/>
      <c r="O28" s="4"/>
    </row>
    <row r="29" spans="1:15" ht="15.75">
      <c r="A29" s="4"/>
      <c r="B29" s="4" t="s">
        <v>128</v>
      </c>
      <c r="C29" s="4"/>
      <c r="D29" s="4"/>
      <c r="E29" s="4"/>
      <c r="F29" s="4"/>
      <c r="G29" s="85">
        <v>14</v>
      </c>
      <c r="H29" s="70"/>
      <c r="I29" s="86">
        <v>0</v>
      </c>
      <c r="J29" s="4"/>
      <c r="K29" s="4"/>
      <c r="L29" s="4"/>
      <c r="M29" s="4"/>
      <c r="N29" s="4"/>
      <c r="O29" s="4"/>
    </row>
    <row r="30" spans="1:15" ht="15.75">
      <c r="A30" s="4"/>
      <c r="B30" s="4" t="s">
        <v>96</v>
      </c>
      <c r="C30" s="4"/>
      <c r="D30" s="4"/>
      <c r="E30" s="4"/>
      <c r="F30" s="4"/>
      <c r="G30" s="85">
        <v>5332</v>
      </c>
      <c r="H30" s="70"/>
      <c r="I30" s="86">
        <v>5249</v>
      </c>
      <c r="J30" s="4"/>
      <c r="K30" s="4"/>
      <c r="L30" s="4"/>
      <c r="M30" s="4"/>
      <c r="N30" s="4"/>
      <c r="O30" s="4"/>
    </row>
    <row r="31" spans="1:15" ht="15.75">
      <c r="A31" s="4"/>
      <c r="B31" s="4" t="s">
        <v>23</v>
      </c>
      <c r="C31" s="4"/>
      <c r="D31" s="4"/>
      <c r="E31" s="4"/>
      <c r="F31" s="4"/>
      <c r="G31" s="85">
        <v>2344</v>
      </c>
      <c r="H31" s="70"/>
      <c r="I31" s="86">
        <v>4791</v>
      </c>
      <c r="J31" s="4"/>
      <c r="K31" s="4"/>
      <c r="L31" s="4"/>
      <c r="M31" s="4"/>
      <c r="N31" s="4"/>
      <c r="O31" s="4"/>
    </row>
    <row r="32" spans="1:15" ht="15.75">
      <c r="A32" s="4"/>
      <c r="B32" s="4"/>
      <c r="C32" s="4"/>
      <c r="D32" s="4"/>
      <c r="E32" s="4"/>
      <c r="F32" s="4"/>
      <c r="G32" s="87">
        <f>SUM(G25:G31)</f>
        <v>24743</v>
      </c>
      <c r="H32" s="70"/>
      <c r="I32" s="88">
        <f>SUM(I25:I31)</f>
        <v>28992</v>
      </c>
      <c r="J32" s="4"/>
      <c r="K32" s="4"/>
      <c r="L32" s="4"/>
      <c r="M32" s="4"/>
      <c r="N32" s="4"/>
      <c r="O32" s="4"/>
    </row>
    <row r="33" spans="1:15" ht="15.75">
      <c r="A33" s="4"/>
      <c r="B33" s="4"/>
      <c r="C33" s="4"/>
      <c r="D33" s="4"/>
      <c r="E33" s="4"/>
      <c r="F33" s="4"/>
      <c r="G33" s="69"/>
      <c r="H33" s="70"/>
      <c r="I33" s="71"/>
      <c r="J33" s="4"/>
      <c r="K33" s="4"/>
      <c r="L33" s="4"/>
      <c r="M33" s="4"/>
      <c r="N33" s="4"/>
      <c r="O33" s="4"/>
    </row>
    <row r="34" spans="1:15" ht="16.5" thickBot="1">
      <c r="A34" s="24" t="s">
        <v>24</v>
      </c>
      <c r="B34" s="4"/>
      <c r="C34" s="4"/>
      <c r="D34" s="4"/>
      <c r="E34" s="4"/>
      <c r="F34" s="4"/>
      <c r="G34" s="89">
        <f>+G22+G32</f>
        <v>40612</v>
      </c>
      <c r="H34" s="70"/>
      <c r="I34" s="90">
        <f>+I22+I32</f>
        <v>40030</v>
      </c>
      <c r="J34" s="4"/>
      <c r="K34" s="4"/>
      <c r="L34" s="4"/>
      <c r="M34" s="4"/>
      <c r="N34" s="4"/>
      <c r="O34" s="4"/>
    </row>
    <row r="35" spans="1:15" ht="15.75">
      <c r="A35" s="4"/>
      <c r="B35" s="4"/>
      <c r="C35" s="4"/>
      <c r="D35" s="4"/>
      <c r="E35" s="4"/>
      <c r="F35" s="4"/>
      <c r="G35" s="69"/>
      <c r="H35" s="70"/>
      <c r="I35" s="71"/>
      <c r="J35" s="4"/>
      <c r="K35" s="4"/>
      <c r="L35" s="4"/>
      <c r="M35" s="4"/>
      <c r="N35" s="4"/>
      <c r="O35" s="4"/>
    </row>
    <row r="36" spans="1:15" ht="15.75">
      <c r="A36" s="4"/>
      <c r="B36" s="4"/>
      <c r="C36" s="4"/>
      <c r="D36" s="4"/>
      <c r="E36" s="4"/>
      <c r="F36" s="4"/>
      <c r="G36" s="69"/>
      <c r="H36" s="70"/>
      <c r="I36" s="71"/>
      <c r="J36" s="4"/>
      <c r="K36" s="4"/>
      <c r="L36" s="4"/>
      <c r="M36" s="4"/>
      <c r="N36" s="4"/>
      <c r="O36" s="4"/>
    </row>
    <row r="37" spans="1:15" ht="15.75">
      <c r="A37" s="24" t="s">
        <v>25</v>
      </c>
      <c r="B37" s="4"/>
      <c r="C37" s="4"/>
      <c r="D37" s="4"/>
      <c r="E37" s="4"/>
      <c r="F37" s="4"/>
      <c r="G37" s="69"/>
      <c r="H37" s="70"/>
      <c r="I37" s="71"/>
      <c r="J37" s="4"/>
      <c r="K37" s="4"/>
      <c r="L37" s="4"/>
      <c r="M37" s="4"/>
      <c r="N37" s="4"/>
      <c r="O37" s="4"/>
    </row>
    <row r="38" spans="1:15" ht="15.75">
      <c r="A38" s="24" t="s">
        <v>27</v>
      </c>
      <c r="B38" s="4"/>
      <c r="C38" s="4"/>
      <c r="D38" s="4"/>
      <c r="E38" s="4"/>
      <c r="F38" s="4"/>
      <c r="G38" s="69"/>
      <c r="H38" s="70"/>
      <c r="I38" s="71"/>
      <c r="J38" s="4"/>
      <c r="K38" s="4"/>
      <c r="L38" s="4"/>
      <c r="M38" s="4"/>
      <c r="N38" s="4"/>
      <c r="O38" s="4"/>
    </row>
    <row r="39" spans="1:15" ht="15.75">
      <c r="A39" s="4"/>
      <c r="B39" s="4" t="s">
        <v>66</v>
      </c>
      <c r="C39" s="4"/>
      <c r="D39" s="4"/>
      <c r="E39" s="4"/>
      <c r="F39" s="4"/>
      <c r="G39" s="69">
        <f>12439+2500</f>
        <v>14939</v>
      </c>
      <c r="H39" s="70"/>
      <c r="I39" s="71">
        <v>14939</v>
      </c>
      <c r="J39" s="4"/>
      <c r="K39" s="4"/>
      <c r="L39" s="4"/>
      <c r="M39" s="4"/>
      <c r="N39" s="4"/>
      <c r="O39" s="4"/>
    </row>
    <row r="40" spans="1:15" ht="15.75">
      <c r="A40" s="4"/>
      <c r="B40" s="4" t="s">
        <v>127</v>
      </c>
      <c r="C40" s="4"/>
      <c r="D40" s="4"/>
      <c r="E40" s="4"/>
      <c r="F40" s="4"/>
      <c r="G40" s="69">
        <v>3520</v>
      </c>
      <c r="H40" s="70"/>
      <c r="I40" s="71">
        <v>3520</v>
      </c>
      <c r="J40" s="4"/>
      <c r="K40" s="4"/>
      <c r="L40" s="4"/>
      <c r="M40" s="4"/>
      <c r="N40" s="4"/>
      <c r="O40" s="4"/>
    </row>
    <row r="41" spans="1:15" ht="15.75">
      <c r="A41" s="4"/>
      <c r="B41" s="4" t="s">
        <v>118</v>
      </c>
      <c r="C41" s="4"/>
      <c r="D41" s="4"/>
      <c r="E41" s="4"/>
      <c r="F41" s="4"/>
      <c r="G41" s="69">
        <v>15418</v>
      </c>
      <c r="H41" s="70"/>
      <c r="I41" s="71">
        <v>13966</v>
      </c>
      <c r="J41" s="4"/>
      <c r="K41" s="4"/>
      <c r="L41" s="4"/>
      <c r="M41" s="4"/>
      <c r="N41" s="4"/>
      <c r="O41" s="4"/>
    </row>
    <row r="42" spans="1:15" ht="15.75">
      <c r="A42" s="4"/>
      <c r="B42" s="4" t="s">
        <v>141</v>
      </c>
      <c r="C42" s="4"/>
      <c r="D42" s="4"/>
      <c r="E42" s="4"/>
      <c r="F42" s="4"/>
      <c r="G42" s="69">
        <v>10</v>
      </c>
      <c r="H42" s="70"/>
      <c r="I42" s="71">
        <v>0</v>
      </c>
      <c r="J42" s="4"/>
      <c r="K42" s="4"/>
      <c r="L42" s="4"/>
      <c r="M42" s="4"/>
      <c r="N42" s="4"/>
      <c r="O42" s="4"/>
    </row>
    <row r="43" spans="1:15" ht="15.75">
      <c r="A43" s="4"/>
      <c r="B43" s="116" t="s">
        <v>119</v>
      </c>
      <c r="C43" s="116"/>
      <c r="D43" s="116"/>
      <c r="E43" s="116"/>
      <c r="F43" s="116"/>
      <c r="G43" s="120">
        <v>3</v>
      </c>
      <c r="H43" s="121"/>
      <c r="I43" s="122">
        <v>-2</v>
      </c>
      <c r="J43" s="4"/>
      <c r="K43" s="4"/>
      <c r="L43" s="4"/>
      <c r="M43" s="4"/>
      <c r="N43" s="4"/>
      <c r="O43" s="4"/>
    </row>
    <row r="44" spans="1:15" ht="15.75">
      <c r="A44" s="4"/>
      <c r="B44" s="116" t="s">
        <v>126</v>
      </c>
      <c r="C44" s="116"/>
      <c r="D44" s="116"/>
      <c r="E44" s="116"/>
      <c r="F44" s="116"/>
      <c r="G44" s="120">
        <v>3363</v>
      </c>
      <c r="H44" s="121"/>
      <c r="I44" s="122">
        <v>0</v>
      </c>
      <c r="J44" s="4"/>
      <c r="K44" s="4"/>
      <c r="L44" s="4"/>
      <c r="M44" s="4"/>
      <c r="N44" s="4"/>
      <c r="O44" s="4"/>
    </row>
    <row r="45" spans="1:15" ht="15.75">
      <c r="A45" s="4"/>
      <c r="B45" s="4" t="s">
        <v>26</v>
      </c>
      <c r="C45" s="4"/>
      <c r="D45" s="4"/>
      <c r="E45" s="4"/>
      <c r="F45" s="4"/>
      <c r="G45" s="81">
        <v>-8397</v>
      </c>
      <c r="H45" s="70"/>
      <c r="I45" s="82">
        <v>-8397</v>
      </c>
      <c r="J45" s="4"/>
      <c r="K45" s="4"/>
      <c r="L45" s="4"/>
      <c r="M45" s="4"/>
      <c r="N45" s="4"/>
      <c r="O45" s="4"/>
    </row>
    <row r="46" spans="1:15" ht="15.75">
      <c r="A46" s="4"/>
      <c r="B46" s="4"/>
      <c r="C46" s="4"/>
      <c r="D46" s="4"/>
      <c r="E46" s="4"/>
      <c r="F46" s="4"/>
      <c r="G46" s="69">
        <f>SUM(G39:G45)</f>
        <v>28856</v>
      </c>
      <c r="H46" s="70"/>
      <c r="I46" s="71">
        <f>SUM(I39:I45)</f>
        <v>24026</v>
      </c>
      <c r="J46" s="4"/>
      <c r="K46" s="4"/>
      <c r="L46" s="4"/>
      <c r="M46" s="4"/>
      <c r="N46" s="4"/>
      <c r="O46" s="4"/>
    </row>
    <row r="47" spans="1:15" ht="15.75">
      <c r="A47" s="4"/>
      <c r="B47" s="4"/>
      <c r="C47" s="4"/>
      <c r="D47" s="4"/>
      <c r="E47" s="4"/>
      <c r="F47" s="4"/>
      <c r="G47" s="69"/>
      <c r="H47" s="70"/>
      <c r="I47" s="71"/>
      <c r="J47" s="4"/>
      <c r="K47" s="4"/>
      <c r="L47" s="4"/>
      <c r="M47" s="4"/>
      <c r="N47" s="4"/>
      <c r="O47" s="4"/>
    </row>
    <row r="48" spans="1:15" ht="15.75">
      <c r="A48" s="24" t="s">
        <v>28</v>
      </c>
      <c r="B48" s="4"/>
      <c r="C48" s="4"/>
      <c r="D48" s="4"/>
      <c r="E48" s="4"/>
      <c r="F48" s="4"/>
      <c r="G48" s="69"/>
      <c r="H48" s="70"/>
      <c r="I48" s="71"/>
      <c r="J48" s="4"/>
      <c r="K48" s="4"/>
      <c r="L48" s="4"/>
      <c r="M48" s="4"/>
      <c r="N48" s="4"/>
      <c r="O48" s="4"/>
    </row>
    <row r="49" spans="1:15" ht="15.75">
      <c r="A49" s="4"/>
      <c r="B49" s="4" t="s">
        <v>29</v>
      </c>
      <c r="C49" s="4"/>
      <c r="D49" s="4"/>
      <c r="E49" s="4"/>
      <c r="F49" s="4"/>
      <c r="G49" s="83">
        <v>390</v>
      </c>
      <c r="H49" s="70"/>
      <c r="I49" s="84">
        <v>452</v>
      </c>
      <c r="J49" s="4"/>
      <c r="K49" s="4"/>
      <c r="L49" s="4"/>
      <c r="M49" s="4"/>
      <c r="N49" s="4"/>
      <c r="O49" s="4"/>
    </row>
    <row r="50" spans="1:15" ht="15.75">
      <c r="A50" s="4"/>
      <c r="B50" s="4" t="s">
        <v>30</v>
      </c>
      <c r="C50" s="4"/>
      <c r="D50" s="4"/>
      <c r="E50" s="4"/>
      <c r="F50" s="4"/>
      <c r="G50" s="85">
        <v>253</v>
      </c>
      <c r="H50" s="70"/>
      <c r="I50" s="86">
        <v>284</v>
      </c>
      <c r="J50" s="4"/>
      <c r="K50" s="4"/>
      <c r="L50" s="4"/>
      <c r="M50" s="4"/>
      <c r="N50" s="4"/>
      <c r="O50" s="4"/>
    </row>
    <row r="51" spans="1:15" ht="15.75">
      <c r="A51" s="4"/>
      <c r="B51" s="4" t="s">
        <v>31</v>
      </c>
      <c r="C51" s="4"/>
      <c r="D51" s="4"/>
      <c r="E51" s="4"/>
      <c r="F51" s="4"/>
      <c r="G51" s="85">
        <v>3744</v>
      </c>
      <c r="H51" s="70"/>
      <c r="I51" s="86">
        <v>3665</v>
      </c>
      <c r="J51" s="4"/>
      <c r="K51" s="4"/>
      <c r="L51" s="4"/>
      <c r="M51" s="4"/>
      <c r="N51" s="4"/>
      <c r="O51" s="4"/>
    </row>
    <row r="52" spans="1:15" ht="15.75">
      <c r="A52" s="4"/>
      <c r="B52" s="4"/>
      <c r="C52" s="4"/>
      <c r="D52" s="4"/>
      <c r="E52" s="4"/>
      <c r="F52" s="4"/>
      <c r="G52" s="87">
        <f>SUM(G49:G51)</f>
        <v>4387</v>
      </c>
      <c r="H52" s="70"/>
      <c r="I52" s="88">
        <f>SUM(I49:I51)</f>
        <v>4401</v>
      </c>
      <c r="J52" s="4"/>
      <c r="K52" s="4"/>
      <c r="L52" s="4"/>
      <c r="M52" s="4"/>
      <c r="N52" s="4"/>
      <c r="O52" s="4"/>
    </row>
    <row r="53" spans="1:15" ht="15.75">
      <c r="A53" s="4"/>
      <c r="B53" s="4"/>
      <c r="C53" s="4"/>
      <c r="D53" s="4"/>
      <c r="E53" s="4"/>
      <c r="F53" s="4"/>
      <c r="G53" s="78"/>
      <c r="H53" s="73"/>
      <c r="I53" s="46"/>
      <c r="J53" s="4"/>
      <c r="K53" s="4"/>
      <c r="L53" s="4"/>
      <c r="M53" s="4"/>
      <c r="N53" s="4"/>
      <c r="O53" s="4"/>
    </row>
    <row r="54" spans="1:15" ht="15.75">
      <c r="A54" s="24" t="s">
        <v>32</v>
      </c>
      <c r="B54" s="4"/>
      <c r="C54" s="4"/>
      <c r="D54" s="4"/>
      <c r="E54" s="4"/>
      <c r="F54" s="4"/>
      <c r="G54" s="72"/>
      <c r="H54" s="73"/>
      <c r="I54" s="45"/>
      <c r="J54" s="4"/>
      <c r="K54" s="4"/>
      <c r="L54" s="4"/>
      <c r="M54" s="4"/>
      <c r="N54" s="4"/>
      <c r="O54" s="4"/>
    </row>
    <row r="55" spans="1:15" ht="15.75">
      <c r="A55" s="4"/>
      <c r="B55" s="4" t="s">
        <v>33</v>
      </c>
      <c r="C55" s="4"/>
      <c r="D55" s="4"/>
      <c r="E55" s="4"/>
      <c r="F55" s="4"/>
      <c r="G55" s="75">
        <v>4269</v>
      </c>
      <c r="H55" s="73"/>
      <c r="I55" s="48">
        <v>5488</v>
      </c>
      <c r="J55" s="4"/>
      <c r="K55" s="4"/>
      <c r="L55" s="4"/>
      <c r="M55" s="4"/>
      <c r="N55" s="4"/>
      <c r="O55" s="4"/>
    </row>
    <row r="56" spans="1:15" ht="15.75">
      <c r="A56" s="4"/>
      <c r="B56" s="4" t="s">
        <v>112</v>
      </c>
      <c r="C56" s="4"/>
      <c r="D56" s="4"/>
      <c r="E56" s="4"/>
      <c r="F56" s="4"/>
      <c r="G56" s="76">
        <v>0</v>
      </c>
      <c r="H56" s="73"/>
      <c r="I56" s="49">
        <v>2992</v>
      </c>
      <c r="J56" s="4"/>
      <c r="K56" s="4"/>
      <c r="L56" s="4"/>
      <c r="M56" s="4"/>
      <c r="N56" s="4"/>
      <c r="O56" s="4"/>
    </row>
    <row r="57" spans="1:15" ht="15.75">
      <c r="A57" s="4"/>
      <c r="B57" s="4" t="s">
        <v>34</v>
      </c>
      <c r="C57" s="4"/>
      <c r="D57" s="4"/>
      <c r="E57" s="4"/>
      <c r="F57" s="4"/>
      <c r="G57" s="79">
        <v>2750</v>
      </c>
      <c r="H57" s="73"/>
      <c r="I57" s="49">
        <v>2473</v>
      </c>
      <c r="J57" s="4"/>
      <c r="K57" s="4"/>
      <c r="L57" s="4"/>
      <c r="M57" s="4"/>
      <c r="N57" s="4"/>
      <c r="O57" s="4"/>
    </row>
    <row r="58" spans="1:15" ht="15.75">
      <c r="A58" s="4"/>
      <c r="B58" s="4" t="s">
        <v>35</v>
      </c>
      <c r="C58" s="4"/>
      <c r="D58" s="4"/>
      <c r="E58" s="4"/>
      <c r="F58" s="4"/>
      <c r="G58" s="79">
        <v>0</v>
      </c>
      <c r="H58" s="73"/>
      <c r="I58" s="49">
        <v>27</v>
      </c>
      <c r="J58" s="4"/>
      <c r="K58" s="4"/>
      <c r="L58" s="4"/>
      <c r="M58" s="4"/>
      <c r="N58" s="4"/>
      <c r="O58" s="4"/>
    </row>
    <row r="59" spans="1:15" ht="15.75">
      <c r="A59" s="4"/>
      <c r="B59" s="4" t="s">
        <v>30</v>
      </c>
      <c r="C59" s="4"/>
      <c r="D59" s="4"/>
      <c r="E59" s="4"/>
      <c r="F59" s="4"/>
      <c r="G59" s="76">
        <v>92</v>
      </c>
      <c r="H59" s="73"/>
      <c r="I59" s="49">
        <v>108</v>
      </c>
      <c r="J59" s="4"/>
      <c r="K59" s="4"/>
      <c r="L59" s="4"/>
      <c r="M59" s="4"/>
      <c r="N59" s="4"/>
      <c r="O59" s="4"/>
    </row>
    <row r="60" spans="1:15" ht="15.75">
      <c r="A60" s="4"/>
      <c r="B60" s="4" t="s">
        <v>111</v>
      </c>
      <c r="C60" s="4"/>
      <c r="D60" s="4"/>
      <c r="E60" s="4"/>
      <c r="F60" s="4"/>
      <c r="G60" s="76">
        <v>258</v>
      </c>
      <c r="H60" s="73"/>
      <c r="I60" s="49">
        <v>515</v>
      </c>
      <c r="J60" s="4"/>
      <c r="K60" s="4"/>
      <c r="L60" s="4"/>
      <c r="M60" s="4"/>
      <c r="N60" s="4"/>
      <c r="O60" s="4"/>
    </row>
    <row r="61" spans="1:15" ht="15.75">
      <c r="A61" s="4"/>
      <c r="B61" s="4"/>
      <c r="C61" s="4"/>
      <c r="D61" s="4"/>
      <c r="E61" s="4"/>
      <c r="F61" s="4"/>
      <c r="G61" s="77">
        <f>SUM(G55:G60)</f>
        <v>7369</v>
      </c>
      <c r="H61" s="73"/>
      <c r="I61" s="50">
        <f>SUM(I55:I60)</f>
        <v>11603</v>
      </c>
      <c r="J61" s="4"/>
      <c r="K61" s="4"/>
      <c r="L61" s="4"/>
      <c r="M61" s="4"/>
      <c r="N61" s="4"/>
      <c r="O61" s="4"/>
    </row>
    <row r="62" spans="1:15" ht="15.75">
      <c r="A62" s="4"/>
      <c r="B62" s="4"/>
      <c r="C62" s="4"/>
      <c r="D62" s="4"/>
      <c r="E62" s="4"/>
      <c r="F62" s="4"/>
      <c r="G62" s="72"/>
      <c r="H62" s="73"/>
      <c r="I62" s="45"/>
      <c r="J62" s="4"/>
      <c r="K62" s="4"/>
      <c r="L62" s="4"/>
      <c r="M62" s="4"/>
      <c r="N62" s="4"/>
      <c r="O62" s="4"/>
    </row>
    <row r="63" spans="1:15" ht="15.75">
      <c r="A63" s="24" t="s">
        <v>37</v>
      </c>
      <c r="B63" s="4"/>
      <c r="C63" s="4"/>
      <c r="D63" s="4"/>
      <c r="E63" s="4"/>
      <c r="F63" s="4"/>
      <c r="G63" s="74">
        <f>+G52+G61</f>
        <v>11756</v>
      </c>
      <c r="H63" s="73"/>
      <c r="I63" s="51">
        <f>+I52+I61</f>
        <v>16004</v>
      </c>
      <c r="J63" s="4"/>
      <c r="K63" s="4"/>
      <c r="L63" s="4"/>
      <c r="M63" s="4"/>
      <c r="N63" s="4"/>
      <c r="O63" s="4"/>
    </row>
    <row r="64" spans="1:15" ht="15.75">
      <c r="A64" s="4"/>
      <c r="B64" s="4"/>
      <c r="C64" s="4"/>
      <c r="D64" s="4"/>
      <c r="E64" s="4"/>
      <c r="F64" s="4"/>
      <c r="G64" s="72"/>
      <c r="H64" s="73"/>
      <c r="I64" s="45"/>
      <c r="J64" s="4"/>
      <c r="K64" s="4"/>
      <c r="L64" s="4"/>
      <c r="M64" s="4"/>
      <c r="N64" s="4"/>
      <c r="O64" s="4"/>
    </row>
    <row r="65" spans="1:15" ht="16.5" thickBot="1">
      <c r="A65" s="24" t="s">
        <v>38</v>
      </c>
      <c r="B65" s="4"/>
      <c r="C65" s="4"/>
      <c r="D65" s="4"/>
      <c r="E65" s="4"/>
      <c r="F65" s="4"/>
      <c r="G65" s="80">
        <f>+G46+G63</f>
        <v>40612</v>
      </c>
      <c r="H65" s="73"/>
      <c r="I65" s="44">
        <f>+I46+I63</f>
        <v>40030</v>
      </c>
      <c r="J65" s="4"/>
      <c r="K65" s="4"/>
      <c r="L65" s="4"/>
      <c r="M65" s="4"/>
      <c r="N65" s="4"/>
      <c r="O65" s="4"/>
    </row>
    <row r="66" spans="1:15" ht="15.75">
      <c r="A66" s="4"/>
      <c r="B66" s="4"/>
      <c r="C66" s="4"/>
      <c r="D66" s="4"/>
      <c r="E66" s="4"/>
      <c r="F66" s="4"/>
      <c r="G66" s="24"/>
      <c r="H66" s="4"/>
      <c r="I66" s="45"/>
      <c r="J66" s="4"/>
      <c r="K66" s="4"/>
      <c r="L66" s="4"/>
      <c r="M66" s="4"/>
      <c r="N66" s="4"/>
      <c r="O66" s="4"/>
    </row>
    <row r="67" spans="1:15" ht="15.75">
      <c r="A67" s="4"/>
      <c r="B67" s="4"/>
      <c r="C67" s="4"/>
      <c r="D67" s="4"/>
      <c r="E67" s="4"/>
      <c r="F67" s="4"/>
      <c r="G67" s="24"/>
      <c r="H67" s="4"/>
      <c r="I67" s="45"/>
      <c r="J67" s="4"/>
      <c r="K67" s="4"/>
      <c r="L67" s="4"/>
      <c r="M67" s="4"/>
      <c r="N67" s="4"/>
      <c r="O67" s="4"/>
    </row>
    <row r="68" spans="1:15" ht="15.75">
      <c r="A68" s="24" t="s">
        <v>39</v>
      </c>
      <c r="B68" s="4"/>
      <c r="C68" s="4"/>
      <c r="D68" s="4"/>
      <c r="E68" s="4"/>
      <c r="F68" s="4"/>
      <c r="H68" s="4"/>
      <c r="I68" s="45"/>
      <c r="J68" s="4"/>
      <c r="K68" s="4"/>
      <c r="L68" s="4"/>
      <c r="M68" s="4"/>
      <c r="N68" s="4"/>
      <c r="O68" s="4"/>
    </row>
    <row r="69" spans="1:15" ht="15.75">
      <c r="A69" s="24" t="s">
        <v>40</v>
      </c>
      <c r="B69" s="4"/>
      <c r="C69" s="4"/>
      <c r="D69" s="4"/>
      <c r="E69" s="4"/>
      <c r="F69" s="4"/>
      <c r="G69" s="35">
        <f>(G46*1000)/149390500</f>
        <v>0.19315819948390292</v>
      </c>
      <c r="H69" s="4"/>
      <c r="I69" s="52">
        <f>+I46*1000/149390500</f>
        <v>0.16082682633768547</v>
      </c>
      <c r="J69" s="4"/>
      <c r="K69" s="4"/>
      <c r="L69" s="4"/>
      <c r="M69" s="4"/>
      <c r="N69" s="4"/>
      <c r="O69" s="4"/>
    </row>
    <row r="70" spans="1:15" ht="15.75">
      <c r="A70" s="4"/>
      <c r="B70" s="4"/>
      <c r="C70" s="4"/>
      <c r="D70" s="4"/>
      <c r="E70" s="4"/>
      <c r="F70" s="4"/>
      <c r="G70" s="24"/>
      <c r="H70" s="4"/>
      <c r="I70" s="4"/>
      <c r="J70" s="4"/>
      <c r="K70" s="4"/>
      <c r="L70" s="4"/>
      <c r="M70" s="4"/>
      <c r="N70" s="4"/>
      <c r="O70" s="4"/>
    </row>
    <row r="71" spans="1:15" ht="15.75">
      <c r="A71" s="4"/>
      <c r="B71" s="4"/>
      <c r="C71" s="4"/>
      <c r="D71" s="4"/>
      <c r="E71" s="4"/>
      <c r="F71" s="4"/>
      <c r="G71" s="24"/>
      <c r="H71" s="4"/>
      <c r="I71" s="4"/>
      <c r="J71" s="4"/>
      <c r="K71" s="4"/>
      <c r="L71" s="4"/>
      <c r="M71" s="4"/>
      <c r="N71" s="4"/>
      <c r="O71" s="4"/>
    </row>
    <row r="72" spans="1:15" ht="15.75">
      <c r="A72" s="14" t="s">
        <v>14</v>
      </c>
      <c r="B72" s="4"/>
      <c r="C72" s="4"/>
      <c r="D72" s="4"/>
      <c r="E72" s="4"/>
      <c r="F72" s="4"/>
      <c r="G72" s="24"/>
      <c r="H72" s="4"/>
      <c r="I72" s="4"/>
      <c r="J72" s="4"/>
      <c r="K72" s="4"/>
      <c r="L72" s="4"/>
      <c r="M72" s="4"/>
      <c r="N72" s="4"/>
      <c r="O72" s="4"/>
    </row>
    <row r="73" spans="1:15" ht="15.75">
      <c r="A73" s="4"/>
      <c r="B73" s="4"/>
      <c r="C73" s="4"/>
      <c r="D73" s="4"/>
      <c r="E73" s="4"/>
      <c r="F73" s="4"/>
      <c r="G73" s="24"/>
      <c r="H73" s="4"/>
      <c r="I73" s="4"/>
      <c r="J73" s="4"/>
      <c r="K73" s="4"/>
      <c r="L73" s="4"/>
      <c r="M73" s="4"/>
      <c r="N73" s="4"/>
      <c r="O73" s="4"/>
    </row>
    <row r="74" spans="1:15" ht="15.75">
      <c r="A74" s="15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ht="15.75">
      <c r="A75" s="15" t="s">
        <v>103</v>
      </c>
      <c r="B75" s="4"/>
      <c r="C75" s="4"/>
      <c r="D75" s="4"/>
      <c r="E75" s="4"/>
      <c r="F75" s="4"/>
      <c r="G75" s="24"/>
      <c r="I75" s="4"/>
      <c r="J75" s="4"/>
      <c r="K75" s="4"/>
      <c r="L75" s="4"/>
      <c r="M75" s="4"/>
      <c r="N75" s="4"/>
      <c r="O75" s="4"/>
    </row>
    <row r="76" spans="1:15" ht="15.75">
      <c r="A76" s="15"/>
      <c r="B76" s="4"/>
      <c r="C76" s="4"/>
      <c r="D76" s="4"/>
      <c r="E76" s="4"/>
      <c r="F76" s="4"/>
      <c r="G76" s="24"/>
      <c r="H76" s="4"/>
      <c r="I76" s="4"/>
      <c r="J76" s="4"/>
      <c r="K76" s="4"/>
      <c r="L76" s="4"/>
      <c r="M76" s="4"/>
      <c r="N76" s="4"/>
      <c r="O76" s="4"/>
    </row>
    <row r="77" spans="1:15" ht="15.75">
      <c r="A77" s="4" t="s">
        <v>70</v>
      </c>
      <c r="B77" s="4"/>
      <c r="C77" s="4"/>
      <c r="D77" s="4"/>
      <c r="E77" s="4"/>
      <c r="F77" s="4"/>
      <c r="G77" s="24"/>
      <c r="H77" s="4"/>
      <c r="I77" s="4"/>
      <c r="J77" s="4"/>
      <c r="K77" s="4"/>
      <c r="L77" s="4"/>
      <c r="M77" s="4"/>
      <c r="N77" s="4"/>
      <c r="O77" s="4"/>
    </row>
    <row r="78" spans="1:15" ht="15.75">
      <c r="A78" s="4" t="s">
        <v>81</v>
      </c>
      <c r="B78" s="4"/>
      <c r="C78" s="4"/>
      <c r="D78" s="4"/>
      <c r="E78" s="4"/>
      <c r="F78" s="4"/>
      <c r="G78" s="24"/>
      <c r="H78" s="4"/>
      <c r="I78" s="4"/>
      <c r="J78" s="4"/>
      <c r="K78" s="4"/>
      <c r="L78" s="4"/>
      <c r="M78" s="4"/>
      <c r="N78" s="4"/>
      <c r="O78" s="4"/>
    </row>
    <row r="79" spans="1:15" ht="15.75">
      <c r="A79" s="4"/>
      <c r="B79" s="4"/>
      <c r="C79" s="4"/>
      <c r="D79" s="4"/>
      <c r="E79" s="4"/>
      <c r="F79" s="4"/>
      <c r="G79" s="24"/>
      <c r="H79" s="4"/>
      <c r="I79" s="4"/>
      <c r="J79" s="4"/>
      <c r="K79" s="4"/>
      <c r="L79" s="4"/>
      <c r="M79" s="4"/>
      <c r="N79" s="4"/>
      <c r="O79" s="4"/>
    </row>
    <row r="80" spans="1:15" ht="15.75">
      <c r="A80" s="4"/>
      <c r="B80" s="4"/>
      <c r="C80" s="4"/>
      <c r="D80" s="4"/>
      <c r="E80" s="4"/>
      <c r="F80" s="4"/>
      <c r="G80" s="24"/>
      <c r="H80" s="4"/>
      <c r="I80" s="4"/>
      <c r="J80" s="4"/>
      <c r="K80" s="4"/>
      <c r="L80" s="4"/>
      <c r="M80" s="4"/>
      <c r="N80" s="4"/>
      <c r="O80" s="4"/>
    </row>
    <row r="81" spans="1:15" ht="15.75">
      <c r="A81" s="4"/>
      <c r="B81" s="4"/>
      <c r="C81" s="4"/>
      <c r="D81" s="4"/>
      <c r="E81" s="4"/>
      <c r="F81" s="4"/>
      <c r="G81" s="24"/>
      <c r="H81" s="4"/>
      <c r="I81" s="4"/>
      <c r="J81" s="4"/>
      <c r="K81" s="4"/>
      <c r="L81" s="4"/>
      <c r="M81" s="4"/>
      <c r="N81" s="4"/>
      <c r="O8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6.28125" style="4" customWidth="1"/>
    <col min="2" max="7" width="9.140625" style="4" customWidth="1"/>
    <col min="8" max="8" width="11.28125" style="4" bestFit="1" customWidth="1"/>
    <col min="9" max="9" width="3.7109375" style="4" customWidth="1"/>
    <col min="10" max="10" width="9.140625" style="4" customWidth="1"/>
    <col min="11" max="11" width="3.7109375" style="4" customWidth="1"/>
    <col min="12" max="12" width="12.28125" style="4" customWidth="1"/>
    <col min="13" max="13" width="3.7109375" style="4" customWidth="1"/>
    <col min="14" max="14" width="11.57421875" style="4" customWidth="1"/>
    <col min="15" max="15" width="3.7109375" style="4" customWidth="1"/>
    <col min="16" max="16" width="12.00390625" style="4" bestFit="1" customWidth="1"/>
    <col min="17" max="17" width="3.7109375" style="4" customWidth="1"/>
    <col min="18" max="18" width="12.00390625" style="4" customWidth="1"/>
    <col min="19" max="19" width="3.7109375" style="4" customWidth="1"/>
    <col min="20" max="20" width="12.7109375" style="4" bestFit="1" customWidth="1"/>
    <col min="21" max="21" width="3.7109375" style="4" customWidth="1"/>
    <col min="22" max="22" width="12.140625" style="4" customWidth="1"/>
    <col min="23" max="16384" width="9.140625" style="4" customWidth="1"/>
  </cols>
  <sheetData>
    <row r="1" spans="1:6" s="94" customFormat="1" ht="15.75">
      <c r="A1" s="93" t="s">
        <v>54</v>
      </c>
      <c r="F1" s="95"/>
    </row>
    <row r="2" spans="1:6" s="94" customFormat="1" ht="15.75">
      <c r="A2" s="93"/>
      <c r="F2" s="95"/>
    </row>
    <row r="3" spans="1:6" s="96" customFormat="1" ht="15.75">
      <c r="A3" s="96" t="s">
        <v>0</v>
      </c>
      <c r="E3" s="94"/>
      <c r="F3" s="97"/>
    </row>
    <row r="4" spans="1:7" s="94" customFormat="1" ht="15.75">
      <c r="A4" s="94" t="s">
        <v>1</v>
      </c>
      <c r="G4" s="95"/>
    </row>
    <row r="5" s="94" customFormat="1" ht="15.75"/>
    <row r="6" spans="1:2" s="94" customFormat="1" ht="15.75">
      <c r="A6" s="96" t="s">
        <v>90</v>
      </c>
      <c r="B6" s="96"/>
    </row>
    <row r="7" spans="1:2" s="94" customFormat="1" ht="15.75">
      <c r="A7" s="96" t="s">
        <v>129</v>
      </c>
      <c r="B7" s="96"/>
    </row>
    <row r="8" spans="1:2" s="94" customFormat="1" ht="15.75">
      <c r="A8" s="96"/>
      <c r="B8" s="96"/>
    </row>
    <row r="9" spans="8:22" s="96" customFormat="1" ht="15.75" customHeight="1">
      <c r="H9" s="139" t="s">
        <v>63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98"/>
      <c r="V9" s="98"/>
    </row>
    <row r="10" spans="8:23" s="96" customFormat="1" ht="15.75" customHeight="1">
      <c r="H10" s="98"/>
      <c r="I10" s="98"/>
      <c r="J10" s="98"/>
      <c r="K10" s="98"/>
      <c r="L10" s="98"/>
      <c r="M10" s="98"/>
      <c r="N10" s="102"/>
      <c r="O10" s="98"/>
      <c r="P10" s="102"/>
      <c r="Q10" s="98"/>
      <c r="R10" s="102"/>
      <c r="S10" s="98"/>
      <c r="T10" s="98"/>
      <c r="U10" s="98"/>
      <c r="V10" s="98"/>
      <c r="W10" s="98"/>
    </row>
    <row r="11" spans="8:24" s="99" customFormat="1" ht="15.75" customHeight="1">
      <c r="H11" s="100" t="s">
        <v>64</v>
      </c>
      <c r="J11" s="100" t="s">
        <v>67</v>
      </c>
      <c r="K11" s="100"/>
      <c r="L11" s="102" t="s">
        <v>65</v>
      </c>
      <c r="M11" s="102"/>
      <c r="N11" s="100" t="s">
        <v>143</v>
      </c>
      <c r="O11" s="101"/>
      <c r="P11" s="102" t="s">
        <v>145</v>
      </c>
      <c r="Q11" s="102"/>
      <c r="R11" s="103" t="s">
        <v>139</v>
      </c>
      <c r="S11" s="101"/>
      <c r="T11" s="103" t="s">
        <v>50</v>
      </c>
      <c r="V11" s="100" t="s">
        <v>52</v>
      </c>
      <c r="X11" s="103"/>
    </row>
    <row r="12" spans="8:24" s="99" customFormat="1" ht="15.75" customHeight="1">
      <c r="H12" s="100" t="s">
        <v>49</v>
      </c>
      <c r="J12" s="100" t="s">
        <v>68</v>
      </c>
      <c r="K12" s="100"/>
      <c r="L12" s="103" t="s">
        <v>114</v>
      </c>
      <c r="M12" s="103"/>
      <c r="N12" s="103" t="s">
        <v>120</v>
      </c>
      <c r="O12" s="104"/>
      <c r="P12" s="103" t="s">
        <v>120</v>
      </c>
      <c r="Q12" s="103"/>
      <c r="R12" s="100" t="s">
        <v>120</v>
      </c>
      <c r="S12" s="104"/>
      <c r="T12" s="105" t="s">
        <v>51</v>
      </c>
      <c r="V12" s="100" t="s">
        <v>27</v>
      </c>
      <c r="X12" s="103"/>
    </row>
    <row r="13" spans="8:24" s="99" customFormat="1" ht="15.75" customHeight="1">
      <c r="H13" s="100" t="s">
        <v>3</v>
      </c>
      <c r="J13" s="100" t="s">
        <v>3</v>
      </c>
      <c r="K13" s="100"/>
      <c r="L13" s="100" t="s">
        <v>3</v>
      </c>
      <c r="M13" s="100"/>
      <c r="N13" s="100" t="s">
        <v>3</v>
      </c>
      <c r="O13" s="104"/>
      <c r="P13" s="100" t="s">
        <v>3</v>
      </c>
      <c r="Q13" s="100"/>
      <c r="R13" s="100" t="s">
        <v>3</v>
      </c>
      <c r="S13" s="104"/>
      <c r="T13" s="100" t="s">
        <v>3</v>
      </c>
      <c r="U13" s="104"/>
      <c r="V13" s="100" t="s">
        <v>3</v>
      </c>
      <c r="X13" s="103"/>
    </row>
    <row r="14" spans="1:24" s="94" customFormat="1" ht="15.75" customHeight="1">
      <c r="A14" s="106"/>
      <c r="C14" s="10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X14" s="108"/>
    </row>
    <row r="15" spans="1:22" s="94" customFormat="1" ht="15.75" customHeight="1">
      <c r="A15" s="106" t="s">
        <v>134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16"/>
      <c r="Q15" s="116"/>
      <c r="R15" s="116"/>
      <c r="S15" s="4"/>
      <c r="T15" s="4"/>
      <c r="U15" s="4"/>
      <c r="V15" s="4"/>
    </row>
    <row r="16" spans="1:22" s="94" customFormat="1" ht="15.75" customHeight="1">
      <c r="A16" s="106" t="s">
        <v>84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16"/>
      <c r="Q16" s="116"/>
      <c r="R16" s="116"/>
      <c r="S16" s="4"/>
      <c r="T16" s="4"/>
      <c r="U16" s="4"/>
      <c r="V16" s="4"/>
    </row>
    <row r="17" spans="1:22" s="94" customFormat="1" ht="15.75" customHeight="1">
      <c r="A17" s="10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16"/>
      <c r="Q17" s="116"/>
      <c r="R17" s="116"/>
      <c r="S17" s="4"/>
      <c r="T17" s="4"/>
      <c r="U17" s="4"/>
      <c r="V17" s="4"/>
    </row>
    <row r="18" spans="1:22" s="94" customFormat="1" ht="15.75" customHeight="1">
      <c r="A18" s="4" t="s">
        <v>104</v>
      </c>
      <c r="B18" s="4"/>
      <c r="C18" s="4"/>
      <c r="D18" s="4"/>
      <c r="E18" s="24"/>
      <c r="F18" s="4"/>
      <c r="G18" s="4"/>
      <c r="H18" s="55">
        <v>14939</v>
      </c>
      <c r="I18" s="55"/>
      <c r="J18" s="55">
        <v>3520</v>
      </c>
      <c r="K18" s="55"/>
      <c r="L18" s="115">
        <v>13966</v>
      </c>
      <c r="M18" s="115"/>
      <c r="N18" s="115">
        <v>0</v>
      </c>
      <c r="O18" s="28"/>
      <c r="P18" s="123">
        <v>0</v>
      </c>
      <c r="Q18" s="123"/>
      <c r="R18" s="123">
        <v>0</v>
      </c>
      <c r="S18" s="28"/>
      <c r="T18" s="28">
        <v>-8397</v>
      </c>
      <c r="U18" s="28"/>
      <c r="V18" s="78">
        <f>+H18+J18+L18+P18+T18</f>
        <v>24028</v>
      </c>
    </row>
    <row r="19" spans="1:22" s="94" customFormat="1" ht="15.75" customHeight="1">
      <c r="A19" s="4"/>
      <c r="B19" s="4"/>
      <c r="C19" s="4"/>
      <c r="D19" s="4"/>
      <c r="E19" s="24"/>
      <c r="F19" s="4"/>
      <c r="G19" s="4"/>
      <c r="H19" s="55"/>
      <c r="I19" s="55"/>
      <c r="J19" s="55"/>
      <c r="K19" s="55"/>
      <c r="L19" s="115"/>
      <c r="M19" s="115"/>
      <c r="N19" s="115"/>
      <c r="O19" s="28"/>
      <c r="P19" s="124"/>
      <c r="Q19" s="124"/>
      <c r="R19" s="124"/>
      <c r="S19" s="28"/>
      <c r="T19" s="28"/>
      <c r="U19" s="28"/>
      <c r="V19" s="78"/>
    </row>
    <row r="20" spans="1:22" s="94" customFormat="1" ht="15.75" customHeight="1">
      <c r="A20" s="116" t="s">
        <v>121</v>
      </c>
      <c r="B20" s="116"/>
      <c r="C20" s="116"/>
      <c r="D20" s="116"/>
      <c r="E20" s="129"/>
      <c r="F20" s="116"/>
      <c r="G20" s="116"/>
      <c r="H20" s="130">
        <v>0</v>
      </c>
      <c r="I20" s="130"/>
      <c r="J20" s="130">
        <v>0</v>
      </c>
      <c r="K20" s="130"/>
      <c r="L20" s="130">
        <v>0</v>
      </c>
      <c r="M20" s="130"/>
      <c r="N20" s="130">
        <v>0</v>
      </c>
      <c r="O20" s="125"/>
      <c r="P20" s="125">
        <v>-2</v>
      </c>
      <c r="Q20" s="125"/>
      <c r="R20" s="125">
        <v>0</v>
      </c>
      <c r="S20" s="125"/>
      <c r="T20" s="125">
        <v>0</v>
      </c>
      <c r="U20" s="125"/>
      <c r="V20" s="125">
        <f>+H20+J20+L20+P20+T20</f>
        <v>-2</v>
      </c>
    </row>
    <row r="21" spans="1:22" s="94" customFormat="1" ht="15.75" customHeight="1">
      <c r="A21" s="116"/>
      <c r="B21" s="116"/>
      <c r="C21" s="116"/>
      <c r="D21" s="116"/>
      <c r="E21" s="129"/>
      <c r="F21" s="116"/>
      <c r="G21" s="116"/>
      <c r="H21" s="126"/>
      <c r="I21" s="126"/>
      <c r="J21" s="126"/>
      <c r="K21" s="126"/>
      <c r="L21" s="131"/>
      <c r="M21" s="131"/>
      <c r="N21" s="131"/>
      <c r="O21" s="124"/>
      <c r="P21" s="124"/>
      <c r="Q21" s="124"/>
      <c r="R21" s="124"/>
      <c r="S21" s="124"/>
      <c r="T21" s="124"/>
      <c r="U21" s="124"/>
      <c r="V21" s="123"/>
    </row>
    <row r="22" spans="1:22" s="94" customFormat="1" ht="15.75" customHeight="1">
      <c r="A22" s="116" t="s">
        <v>122</v>
      </c>
      <c r="B22" s="116"/>
      <c r="C22" s="116"/>
      <c r="D22" s="116"/>
      <c r="E22" s="129"/>
      <c r="F22" s="116"/>
      <c r="G22" s="116"/>
      <c r="H22" s="126">
        <f>SUM(H18:H21)</f>
        <v>14939</v>
      </c>
      <c r="I22" s="126"/>
      <c r="J22" s="126">
        <f>SUM(J18:J21)</f>
        <v>3520</v>
      </c>
      <c r="K22" s="126"/>
      <c r="L22" s="126">
        <f>SUM(L18:L21)</f>
        <v>13966</v>
      </c>
      <c r="M22" s="126"/>
      <c r="N22" s="131">
        <f>SUM(N18:N21)</f>
        <v>0</v>
      </c>
      <c r="O22" s="124"/>
      <c r="P22" s="126">
        <f>SUM(P18:P21)</f>
        <v>-2</v>
      </c>
      <c r="Q22" s="126"/>
      <c r="R22" s="131">
        <f>SUM(R18:R21)</f>
        <v>0</v>
      </c>
      <c r="S22" s="124"/>
      <c r="T22" s="126">
        <f>SUM(T18:T21)</f>
        <v>-8397</v>
      </c>
      <c r="U22" s="124"/>
      <c r="V22" s="126">
        <f>SUM(V18:V21)</f>
        <v>24026</v>
      </c>
    </row>
    <row r="23" spans="1:22" s="94" customFormat="1" ht="15.75" customHeight="1">
      <c r="A23" s="116"/>
      <c r="B23" s="116"/>
      <c r="C23" s="116"/>
      <c r="D23" s="116"/>
      <c r="E23" s="129"/>
      <c r="F23" s="116"/>
      <c r="G23" s="116"/>
      <c r="H23" s="126"/>
      <c r="I23" s="126"/>
      <c r="J23" s="126"/>
      <c r="K23" s="126"/>
      <c r="L23" s="131"/>
      <c r="M23" s="131"/>
      <c r="N23" s="131"/>
      <c r="O23" s="124"/>
      <c r="P23" s="124"/>
      <c r="Q23" s="124"/>
      <c r="R23" s="124"/>
      <c r="S23" s="124"/>
      <c r="T23" s="124"/>
      <c r="U23" s="124"/>
      <c r="V23" s="123"/>
    </row>
    <row r="24" spans="1:22" s="94" customFormat="1" ht="15.75" customHeight="1">
      <c r="A24" s="116" t="s">
        <v>95</v>
      </c>
      <c r="B24" s="116"/>
      <c r="C24" s="116"/>
      <c r="D24" s="116"/>
      <c r="E24" s="129"/>
      <c r="F24" s="116"/>
      <c r="G24" s="116"/>
      <c r="H24" s="131">
        <v>0</v>
      </c>
      <c r="I24" s="131"/>
      <c r="J24" s="131">
        <v>0</v>
      </c>
      <c r="K24" s="131"/>
      <c r="L24" s="131">
        <v>0</v>
      </c>
      <c r="M24" s="131"/>
      <c r="N24" s="131">
        <v>0</v>
      </c>
      <c r="O24" s="123"/>
      <c r="P24" s="123">
        <v>0</v>
      </c>
      <c r="Q24" s="123"/>
      <c r="R24" s="123">
        <v>0</v>
      </c>
      <c r="S24" s="123"/>
      <c r="T24" s="123">
        <v>0</v>
      </c>
      <c r="U24" s="123"/>
      <c r="V24" s="123">
        <f>+H24+J24+L24+N24+P24+R24+T24</f>
        <v>0</v>
      </c>
    </row>
    <row r="25" spans="1:22" s="94" customFormat="1" ht="15.75" customHeight="1">
      <c r="A25" s="116"/>
      <c r="B25" s="116"/>
      <c r="C25" s="116"/>
      <c r="D25" s="116"/>
      <c r="E25" s="129"/>
      <c r="F25" s="116"/>
      <c r="G25" s="116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</row>
    <row r="26" spans="1:22" s="94" customFormat="1" ht="15.75" customHeight="1">
      <c r="A26" s="116" t="s">
        <v>113</v>
      </c>
      <c r="B26" s="116"/>
      <c r="C26" s="116"/>
      <c r="D26" s="116"/>
      <c r="E26" s="129"/>
      <c r="F26" s="116"/>
      <c r="G26" s="116"/>
      <c r="H26" s="123">
        <v>0</v>
      </c>
      <c r="I26" s="123"/>
      <c r="J26" s="123">
        <v>0</v>
      </c>
      <c r="K26" s="123"/>
      <c r="L26" s="123">
        <v>1452</v>
      </c>
      <c r="M26" s="123"/>
      <c r="N26" s="123">
        <v>0</v>
      </c>
      <c r="O26" s="123"/>
      <c r="P26" s="123">
        <v>0</v>
      </c>
      <c r="Q26" s="123"/>
      <c r="R26" s="123">
        <v>0</v>
      </c>
      <c r="S26" s="123"/>
      <c r="T26" s="123">
        <v>0</v>
      </c>
      <c r="U26" s="123"/>
      <c r="V26" s="123">
        <f>+H26+J26+L26+N26+P26+R26+T26</f>
        <v>1452</v>
      </c>
    </row>
    <row r="27" spans="1:22" s="94" customFormat="1" ht="15.75" customHeight="1">
      <c r="A27" s="116"/>
      <c r="B27" s="116"/>
      <c r="C27" s="116"/>
      <c r="D27" s="116"/>
      <c r="E27" s="129"/>
      <c r="F27" s="116"/>
      <c r="G27" s="116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</row>
    <row r="28" spans="1:22" ht="15.75">
      <c r="A28" s="116" t="s">
        <v>142</v>
      </c>
      <c r="B28" s="116"/>
      <c r="C28" s="116"/>
      <c r="D28" s="116"/>
      <c r="E28" s="129"/>
      <c r="F28" s="116"/>
      <c r="G28" s="116"/>
      <c r="H28" s="120">
        <v>0</v>
      </c>
      <c r="I28" s="120"/>
      <c r="J28" s="120">
        <v>0</v>
      </c>
      <c r="K28" s="120"/>
      <c r="L28" s="120">
        <v>0</v>
      </c>
      <c r="M28" s="120"/>
      <c r="N28" s="120">
        <v>10</v>
      </c>
      <c r="O28" s="120"/>
      <c r="P28" s="120">
        <v>0</v>
      </c>
      <c r="Q28" s="120"/>
      <c r="R28" s="120">
        <v>0</v>
      </c>
      <c r="S28" s="120"/>
      <c r="T28" s="120">
        <v>0</v>
      </c>
      <c r="U28" s="120"/>
      <c r="V28" s="123">
        <f>+H28+J28+L28+N28+P28+R28+T28</f>
        <v>10</v>
      </c>
    </row>
    <row r="29" spans="1:22" ht="15.75">
      <c r="A29" s="116"/>
      <c r="B29" s="116"/>
      <c r="C29" s="116"/>
      <c r="D29" s="116"/>
      <c r="E29" s="129"/>
      <c r="F29" s="116"/>
      <c r="G29" s="116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3"/>
    </row>
    <row r="30" spans="1:22" ht="15.75">
      <c r="A30" s="116" t="s">
        <v>144</v>
      </c>
      <c r="B30" s="116"/>
      <c r="C30" s="116"/>
      <c r="D30" s="116"/>
      <c r="E30" s="129"/>
      <c r="F30" s="116"/>
      <c r="G30" s="116"/>
      <c r="H30" s="120">
        <v>0</v>
      </c>
      <c r="I30" s="120"/>
      <c r="J30" s="120">
        <v>0</v>
      </c>
      <c r="K30" s="120"/>
      <c r="L30" s="120">
        <v>0</v>
      </c>
      <c r="M30" s="120"/>
      <c r="N30" s="120">
        <v>0</v>
      </c>
      <c r="O30" s="120"/>
      <c r="P30" s="120">
        <v>5</v>
      </c>
      <c r="Q30" s="120"/>
      <c r="R30" s="120">
        <v>0</v>
      </c>
      <c r="S30" s="120"/>
      <c r="T30" s="120">
        <v>0</v>
      </c>
      <c r="U30" s="120"/>
      <c r="V30" s="123">
        <f>+H30+J30+L30+N30+P30+R30+T30</f>
        <v>5</v>
      </c>
    </row>
    <row r="31" spans="1:22" ht="15.75">
      <c r="A31" s="116"/>
      <c r="B31" s="116"/>
      <c r="C31" s="116"/>
      <c r="D31" s="116"/>
      <c r="E31" s="129"/>
      <c r="F31" s="116"/>
      <c r="G31" s="116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3"/>
    </row>
    <row r="32" spans="1:22" ht="15.75">
      <c r="A32" s="116" t="s">
        <v>138</v>
      </c>
      <c r="B32" s="116"/>
      <c r="C32" s="116"/>
      <c r="D32" s="116"/>
      <c r="E32" s="129"/>
      <c r="F32" s="116"/>
      <c r="G32" s="116"/>
      <c r="H32" s="120">
        <v>0</v>
      </c>
      <c r="I32" s="120"/>
      <c r="J32" s="120">
        <v>0</v>
      </c>
      <c r="K32" s="120"/>
      <c r="L32" s="120">
        <v>0</v>
      </c>
      <c r="M32" s="120"/>
      <c r="N32" s="120">
        <v>0</v>
      </c>
      <c r="O32" s="120"/>
      <c r="P32" s="120">
        <v>0</v>
      </c>
      <c r="Q32" s="120"/>
      <c r="R32" s="120">
        <v>3363</v>
      </c>
      <c r="S32" s="120"/>
      <c r="T32" s="120">
        <v>0</v>
      </c>
      <c r="U32" s="120"/>
      <c r="V32" s="123">
        <f>+H32+J32+L32+N32+P32+R32+T32</f>
        <v>3363</v>
      </c>
    </row>
    <row r="33" spans="1:22" ht="15.75">
      <c r="A33" s="116"/>
      <c r="B33" s="116"/>
      <c r="C33" s="116"/>
      <c r="D33" s="116"/>
      <c r="E33" s="129"/>
      <c r="F33" s="116"/>
      <c r="G33" s="116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3"/>
    </row>
    <row r="34" spans="1:24" ht="15.75">
      <c r="A34" s="116"/>
      <c r="B34" s="116"/>
      <c r="C34" s="116"/>
      <c r="D34" s="116"/>
      <c r="E34" s="129"/>
      <c r="F34" s="116"/>
      <c r="G34" s="116"/>
      <c r="H34" s="127"/>
      <c r="I34" s="127"/>
      <c r="J34" s="127"/>
      <c r="K34" s="127"/>
      <c r="L34" s="132"/>
      <c r="M34" s="132"/>
      <c r="N34" s="132"/>
      <c r="O34" s="127"/>
      <c r="P34" s="127"/>
      <c r="Q34" s="127"/>
      <c r="R34" s="127"/>
      <c r="S34" s="127"/>
      <c r="T34" s="127"/>
      <c r="U34" s="127"/>
      <c r="V34" s="132"/>
      <c r="X34" s="10"/>
    </row>
    <row r="35" spans="1:24" ht="16.5" thickBot="1">
      <c r="A35" s="116" t="s">
        <v>136</v>
      </c>
      <c r="B35" s="116"/>
      <c r="C35" s="116"/>
      <c r="D35" s="116"/>
      <c r="E35" s="129"/>
      <c r="F35" s="116"/>
      <c r="G35" s="116"/>
      <c r="H35" s="128">
        <f>SUM(H21:H34)</f>
        <v>14939</v>
      </c>
      <c r="I35" s="128"/>
      <c r="J35" s="128">
        <f>SUM(J21:J34)</f>
        <v>3520</v>
      </c>
      <c r="K35" s="128"/>
      <c r="L35" s="128">
        <f>SUM(L21:L34)</f>
        <v>15418</v>
      </c>
      <c r="M35" s="128"/>
      <c r="N35" s="128">
        <f>SUM(N21:N34)</f>
        <v>10</v>
      </c>
      <c r="O35" s="128"/>
      <c r="P35" s="128">
        <f>SUM(P21:P34)</f>
        <v>3</v>
      </c>
      <c r="Q35" s="128"/>
      <c r="R35" s="128">
        <f>SUM(R21:R34)</f>
        <v>3363</v>
      </c>
      <c r="S35" s="128"/>
      <c r="T35" s="128">
        <f>SUM(T21:T34)</f>
        <v>-8397</v>
      </c>
      <c r="U35" s="128"/>
      <c r="V35" s="128">
        <f>SUM(V21:V34)</f>
        <v>28856</v>
      </c>
      <c r="X35" s="10"/>
    </row>
    <row r="36" spans="1:24" ht="15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X36" s="10"/>
    </row>
    <row r="37" spans="1:24" ht="15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X37" s="10"/>
    </row>
    <row r="38" spans="1:24" ht="15.75">
      <c r="A38" s="106" t="s">
        <v>140</v>
      </c>
      <c r="B38" s="94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94"/>
      <c r="P38" s="94"/>
      <c r="Q38" s="94"/>
      <c r="R38" s="94"/>
      <c r="S38" s="94"/>
      <c r="T38" s="94"/>
      <c r="U38" s="94"/>
      <c r="V38" s="94"/>
      <c r="X38" s="10"/>
    </row>
    <row r="39" spans="1:24" ht="15.75">
      <c r="A39" s="106" t="s">
        <v>84</v>
      </c>
      <c r="B39" s="94"/>
      <c r="C39" s="107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94"/>
      <c r="P39" s="94"/>
      <c r="Q39" s="94"/>
      <c r="R39" s="94"/>
      <c r="S39" s="94"/>
      <c r="T39" s="94"/>
      <c r="U39" s="94"/>
      <c r="V39" s="94"/>
      <c r="X39" s="115"/>
    </row>
    <row r="40" spans="1:24" ht="15.75">
      <c r="A40" s="106"/>
      <c r="B40" s="94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94"/>
      <c r="P40" s="94"/>
      <c r="Q40" s="94"/>
      <c r="R40" s="94"/>
      <c r="S40" s="94"/>
      <c r="T40" s="94"/>
      <c r="U40" s="94"/>
      <c r="V40" s="94"/>
      <c r="X40" s="115"/>
    </row>
    <row r="41" spans="1:24" ht="15.75">
      <c r="A41" s="94" t="s">
        <v>74</v>
      </c>
      <c r="B41" s="94"/>
      <c r="C41" s="107"/>
      <c r="D41" s="108"/>
      <c r="E41" s="108"/>
      <c r="F41" s="108"/>
      <c r="G41" s="108"/>
      <c r="H41" s="133">
        <v>14939</v>
      </c>
      <c r="I41" s="133"/>
      <c r="J41" s="133">
        <v>3520</v>
      </c>
      <c r="K41" s="133"/>
      <c r="L41" s="133">
        <v>14006</v>
      </c>
      <c r="M41" s="133"/>
      <c r="N41" s="133">
        <v>0</v>
      </c>
      <c r="O41" s="134"/>
      <c r="P41" s="134">
        <v>0</v>
      </c>
      <c r="Q41" s="134"/>
      <c r="R41" s="134">
        <v>0</v>
      </c>
      <c r="S41" s="134"/>
      <c r="T41" s="134">
        <v>-8397</v>
      </c>
      <c r="U41" s="134"/>
      <c r="V41" s="135">
        <f>+H41+J41+L41+P41+T41</f>
        <v>24068</v>
      </c>
      <c r="X41" s="115"/>
    </row>
    <row r="42" spans="1:24" ht="15.75">
      <c r="A42" s="106"/>
      <c r="B42" s="94"/>
      <c r="C42" s="107"/>
      <c r="D42" s="108"/>
      <c r="E42" s="108"/>
      <c r="F42" s="108"/>
      <c r="G42" s="108"/>
      <c r="H42" s="133"/>
      <c r="I42" s="133"/>
      <c r="J42" s="133"/>
      <c r="K42" s="133"/>
      <c r="L42" s="133"/>
      <c r="M42" s="133"/>
      <c r="N42" s="133"/>
      <c r="O42" s="134"/>
      <c r="P42" s="134"/>
      <c r="Q42" s="134"/>
      <c r="R42" s="134"/>
      <c r="S42" s="134"/>
      <c r="T42" s="134"/>
      <c r="U42" s="134"/>
      <c r="V42" s="134"/>
      <c r="X42" s="115"/>
    </row>
    <row r="43" spans="1:24" ht="15.75">
      <c r="A43" s="94" t="s">
        <v>95</v>
      </c>
      <c r="B43" s="94"/>
      <c r="C43" s="107"/>
      <c r="D43" s="108"/>
      <c r="E43" s="108"/>
      <c r="F43" s="108"/>
      <c r="G43" s="108"/>
      <c r="H43" s="133">
        <v>0</v>
      </c>
      <c r="I43" s="133"/>
      <c r="J43" s="133">
        <v>0</v>
      </c>
      <c r="K43" s="133"/>
      <c r="L43" s="133">
        <v>-1793</v>
      </c>
      <c r="M43" s="133"/>
      <c r="N43" s="133">
        <v>0</v>
      </c>
      <c r="O43" s="134"/>
      <c r="P43" s="134">
        <v>0</v>
      </c>
      <c r="Q43" s="134"/>
      <c r="R43" s="134">
        <v>0</v>
      </c>
      <c r="S43" s="134"/>
      <c r="T43" s="134">
        <v>0</v>
      </c>
      <c r="U43" s="134"/>
      <c r="V43" s="135">
        <f>+H43+J43+L43+P43+T43</f>
        <v>-1793</v>
      </c>
      <c r="X43" s="115"/>
    </row>
    <row r="44" spans="1:24" ht="15.75">
      <c r="A44" s="94"/>
      <c r="B44" s="94"/>
      <c r="C44" s="107"/>
      <c r="D44" s="108"/>
      <c r="E44" s="108"/>
      <c r="F44" s="108"/>
      <c r="G44" s="108"/>
      <c r="H44" s="133"/>
      <c r="I44" s="133"/>
      <c r="J44" s="133"/>
      <c r="K44" s="133"/>
      <c r="L44" s="133"/>
      <c r="M44" s="133"/>
      <c r="N44" s="133"/>
      <c r="O44" s="134"/>
      <c r="P44" s="134"/>
      <c r="Q44" s="134"/>
      <c r="R44" s="134"/>
      <c r="S44" s="134"/>
      <c r="T44" s="134"/>
      <c r="U44" s="134"/>
      <c r="V44" s="134"/>
      <c r="X44" s="78"/>
    </row>
    <row r="45" spans="1:24" ht="15.75">
      <c r="A45" s="94" t="s">
        <v>113</v>
      </c>
      <c r="B45" s="94"/>
      <c r="C45" s="107"/>
      <c r="D45" s="108"/>
      <c r="E45" s="108"/>
      <c r="F45" s="108"/>
      <c r="G45" s="108"/>
      <c r="H45" s="133">
        <v>0</v>
      </c>
      <c r="I45" s="133"/>
      <c r="J45" s="133">
        <v>0</v>
      </c>
      <c r="K45" s="133"/>
      <c r="L45" s="133">
        <v>1180</v>
      </c>
      <c r="M45" s="133"/>
      <c r="N45" s="133">
        <v>0</v>
      </c>
      <c r="O45" s="134"/>
      <c r="P45" s="134">
        <v>0</v>
      </c>
      <c r="Q45" s="134"/>
      <c r="R45" s="134">
        <v>0</v>
      </c>
      <c r="S45" s="134"/>
      <c r="T45" s="134">
        <v>0</v>
      </c>
      <c r="U45" s="134"/>
      <c r="V45" s="135">
        <f>+H45+J45+L45+P45+T45</f>
        <v>1180</v>
      </c>
      <c r="X45" s="78"/>
    </row>
    <row r="46" spans="1:24" ht="15.75">
      <c r="A46" s="94"/>
      <c r="B46" s="94"/>
      <c r="C46" s="107"/>
      <c r="D46" s="108"/>
      <c r="E46" s="108"/>
      <c r="F46" s="108"/>
      <c r="G46" s="108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X46" s="78"/>
    </row>
    <row r="47" spans="1:24" ht="15.75">
      <c r="A47" s="94"/>
      <c r="B47" s="94"/>
      <c r="C47" s="107"/>
      <c r="D47" s="108"/>
      <c r="E47" s="108"/>
      <c r="F47" s="108"/>
      <c r="G47" s="108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X47" s="78"/>
    </row>
    <row r="48" spans="1:24" ht="16.5" thickBot="1">
      <c r="A48" s="94" t="s">
        <v>137</v>
      </c>
      <c r="B48" s="116"/>
      <c r="C48" s="116"/>
      <c r="D48" s="116"/>
      <c r="E48" s="116"/>
      <c r="F48" s="116"/>
      <c r="G48" s="116"/>
      <c r="H48" s="137">
        <f>SUM(H41:H46)</f>
        <v>14939</v>
      </c>
      <c r="I48" s="137"/>
      <c r="J48" s="137">
        <f>SUM(J41:J46)</f>
        <v>3520</v>
      </c>
      <c r="K48" s="137"/>
      <c r="L48" s="137">
        <f>SUM(L41:L46)</f>
        <v>13393</v>
      </c>
      <c r="M48" s="137"/>
      <c r="N48" s="137">
        <f>SUM(N41:N46)</f>
        <v>0</v>
      </c>
      <c r="O48" s="137"/>
      <c r="P48" s="137">
        <f>SUM(P41:P46)</f>
        <v>0</v>
      </c>
      <c r="Q48" s="137"/>
      <c r="R48" s="137">
        <f>SUM(R41:R46)</f>
        <v>0</v>
      </c>
      <c r="S48" s="137"/>
      <c r="T48" s="137">
        <f>SUM(T41:T46)</f>
        <v>-8397</v>
      </c>
      <c r="U48" s="137"/>
      <c r="V48" s="137">
        <f>SUM(V41:V46)</f>
        <v>23455</v>
      </c>
      <c r="X48" s="28"/>
    </row>
    <row r="49" spans="1:24" ht="15.75">
      <c r="A49" s="116"/>
      <c r="B49" s="116"/>
      <c r="C49" s="116"/>
      <c r="D49" s="116"/>
      <c r="E49" s="116"/>
      <c r="F49" s="116"/>
      <c r="G49" s="116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X49" s="10"/>
    </row>
    <row r="50" spans="8:22" ht="15.75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>
      <c r="A51" s="14" t="s">
        <v>14</v>
      </c>
      <c r="B51" s="14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8:22" ht="15.75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4" ht="15.75">
      <c r="A53" s="15" t="s">
        <v>82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5.75">
      <c r="A54" s="15" t="s">
        <v>103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6" spans="1:24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5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</sheetData>
  <sheetProtection/>
  <mergeCells count="1">
    <mergeCell ref="H9:T9"/>
  </mergeCells>
  <printOptions/>
  <pageMargins left="0.5905511811023623" right="0.4330708661417323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7" width="9.140625" style="5" customWidth="1"/>
    <col min="8" max="8" width="18.7109375" style="29" customWidth="1"/>
    <col min="9" max="9" width="1.7109375" style="5" customWidth="1"/>
    <col min="10" max="10" width="20.00390625" style="5" customWidth="1"/>
    <col min="11" max="12" width="9.140625" style="5" customWidth="1"/>
    <col min="13" max="13" width="27.28125" style="5" customWidth="1"/>
    <col min="14" max="14" width="0.13671875" style="5" customWidth="1"/>
    <col min="15" max="15" width="9.140625" style="5" hidden="1" customWidth="1"/>
    <col min="16" max="16384" width="9.140625" style="5" customWidth="1"/>
  </cols>
  <sheetData>
    <row r="1" spans="1:8" s="19" customFormat="1" ht="15">
      <c r="A1" s="33" t="s">
        <v>54</v>
      </c>
      <c r="F1" s="32"/>
      <c r="H1" s="30"/>
    </row>
    <row r="2" spans="1:8" s="19" customFormat="1" ht="15">
      <c r="A2" s="33"/>
      <c r="F2" s="32"/>
      <c r="H2" s="30"/>
    </row>
    <row r="3" spans="1:6" s="30" customFormat="1" ht="15">
      <c r="A3" s="30" t="s">
        <v>0</v>
      </c>
      <c r="E3" s="19"/>
      <c r="F3" s="31"/>
    </row>
    <row r="4" spans="1:8" s="19" customFormat="1" ht="15">
      <c r="A4" s="19" t="s">
        <v>1</v>
      </c>
      <c r="E4" s="30"/>
      <c r="G4" s="22"/>
      <c r="H4" s="30"/>
    </row>
    <row r="5" spans="5:8" s="19" customFormat="1" ht="15">
      <c r="E5" s="30"/>
      <c r="G5" s="22"/>
      <c r="H5" s="30"/>
    </row>
    <row r="6" spans="1:8" s="19" customFormat="1" ht="15">
      <c r="A6" s="30" t="s">
        <v>115</v>
      </c>
      <c r="E6" s="30"/>
      <c r="G6" s="22"/>
      <c r="H6" s="30"/>
    </row>
    <row r="7" spans="1:8" s="19" customFormat="1" ht="15">
      <c r="A7" s="30" t="s">
        <v>129</v>
      </c>
      <c r="E7" s="30"/>
      <c r="G7" s="22"/>
      <c r="H7" s="30"/>
    </row>
    <row r="8" spans="5:8" s="19" customFormat="1" ht="15">
      <c r="E8" s="30"/>
      <c r="G8" s="22"/>
      <c r="H8" s="30"/>
    </row>
    <row r="9" spans="8:10" s="22" customFormat="1" ht="15">
      <c r="H9" s="42" t="s">
        <v>59</v>
      </c>
      <c r="J9" s="42" t="s">
        <v>77</v>
      </c>
    </row>
    <row r="10" spans="8:10" s="22" customFormat="1" ht="15">
      <c r="H10" s="42" t="s">
        <v>58</v>
      </c>
      <c r="J10" s="42" t="s">
        <v>58</v>
      </c>
    </row>
    <row r="11" spans="8:10" s="22" customFormat="1" ht="15">
      <c r="H11" s="42" t="s">
        <v>124</v>
      </c>
      <c r="J11" s="42" t="s">
        <v>125</v>
      </c>
    </row>
    <row r="12" spans="8:10" s="22" customFormat="1" ht="15">
      <c r="H12" s="42" t="s">
        <v>84</v>
      </c>
      <c r="J12" s="42" t="s">
        <v>84</v>
      </c>
    </row>
    <row r="13" spans="8:10" s="22" customFormat="1" ht="15">
      <c r="H13" s="43" t="s">
        <v>3</v>
      </c>
      <c r="J13" s="43" t="s">
        <v>3</v>
      </c>
    </row>
    <row r="14" spans="5:8" s="19" customFormat="1" ht="15">
      <c r="E14" s="30"/>
      <c r="G14" s="22"/>
      <c r="H14" s="30"/>
    </row>
    <row r="15" spans="1:13" ht="15.75">
      <c r="A15" s="24" t="s">
        <v>44</v>
      </c>
      <c r="B15" s="4"/>
      <c r="C15" s="4"/>
      <c r="D15" s="4"/>
      <c r="E15" s="4"/>
      <c r="F15" s="4"/>
      <c r="G15" s="4"/>
      <c r="H15" s="24"/>
      <c r="I15" s="4"/>
      <c r="J15" s="4"/>
      <c r="K15" s="4"/>
      <c r="L15" s="4"/>
      <c r="M15" s="4"/>
    </row>
    <row r="16" spans="1:13" ht="15.75">
      <c r="A16" s="4" t="s">
        <v>8</v>
      </c>
      <c r="B16" s="4"/>
      <c r="C16" s="4"/>
      <c r="D16" s="4"/>
      <c r="E16" s="4"/>
      <c r="F16" s="4"/>
      <c r="G16" s="4"/>
      <c r="H16" s="72">
        <v>1752</v>
      </c>
      <c r="I16" s="73"/>
      <c r="J16" s="45">
        <v>1241</v>
      </c>
      <c r="K16" s="4"/>
      <c r="L16" s="4"/>
      <c r="M16" s="4"/>
    </row>
    <row r="17" spans="1:13" ht="15.75">
      <c r="A17" s="4"/>
      <c r="B17" s="4"/>
      <c r="C17" s="4"/>
      <c r="D17" s="4"/>
      <c r="E17" s="4"/>
      <c r="F17" s="4"/>
      <c r="G17" s="4"/>
      <c r="H17" s="72"/>
      <c r="I17" s="73"/>
      <c r="J17" s="45"/>
      <c r="K17" s="4"/>
      <c r="L17" s="4"/>
      <c r="M17" s="4"/>
    </row>
    <row r="18" spans="1:13" ht="15.75">
      <c r="A18" s="24" t="s">
        <v>80</v>
      </c>
      <c r="B18" s="4"/>
      <c r="C18" s="4"/>
      <c r="D18" s="4"/>
      <c r="E18" s="4"/>
      <c r="F18" s="4"/>
      <c r="G18" s="4"/>
      <c r="H18" s="72"/>
      <c r="I18" s="73"/>
      <c r="J18" s="45"/>
      <c r="K18" s="4"/>
      <c r="L18" s="4"/>
      <c r="M18" s="4"/>
    </row>
    <row r="19" spans="1:13" ht="15.75">
      <c r="A19" s="4" t="s">
        <v>78</v>
      </c>
      <c r="B19" s="4"/>
      <c r="C19" s="4"/>
      <c r="D19" s="4"/>
      <c r="E19" s="4"/>
      <c r="F19" s="4"/>
      <c r="G19" s="4"/>
      <c r="H19" s="72">
        <v>514</v>
      </c>
      <c r="I19" s="73"/>
      <c r="J19" s="45">
        <v>385</v>
      </c>
      <c r="K19" s="4"/>
      <c r="L19" s="4"/>
      <c r="M19" s="4"/>
    </row>
    <row r="20" spans="1:13" ht="15.75">
      <c r="A20" s="4" t="s">
        <v>79</v>
      </c>
      <c r="B20" s="4"/>
      <c r="C20" s="4"/>
      <c r="D20" s="4"/>
      <c r="E20" s="4"/>
      <c r="F20" s="4"/>
      <c r="G20" s="4"/>
      <c r="H20" s="74">
        <v>184</v>
      </c>
      <c r="I20" s="73"/>
      <c r="J20" s="47">
        <v>304</v>
      </c>
      <c r="K20" s="4"/>
      <c r="L20" s="4"/>
      <c r="M20" s="4"/>
    </row>
    <row r="21" spans="1:13" ht="15.75">
      <c r="A21" s="24" t="s">
        <v>60</v>
      </c>
      <c r="B21" s="4"/>
      <c r="C21" s="4"/>
      <c r="D21" s="4"/>
      <c r="E21" s="4"/>
      <c r="F21" s="4"/>
      <c r="G21" s="4"/>
      <c r="H21" s="72">
        <f>SUM(H16:H20)</f>
        <v>2450</v>
      </c>
      <c r="I21" s="73"/>
      <c r="J21" s="45">
        <f>SUM(J16:J20)</f>
        <v>1930</v>
      </c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72"/>
      <c r="I22" s="73"/>
      <c r="J22" s="45"/>
      <c r="K22" s="4"/>
      <c r="L22" s="4"/>
      <c r="M22" s="4"/>
    </row>
    <row r="23" spans="1:13" ht="15.75">
      <c r="A23" s="24" t="s">
        <v>53</v>
      </c>
      <c r="B23" s="4"/>
      <c r="C23" s="4"/>
      <c r="D23" s="4"/>
      <c r="E23" s="4"/>
      <c r="F23" s="4"/>
      <c r="G23" s="116"/>
      <c r="H23" s="74">
        <v>-2373</v>
      </c>
      <c r="I23" s="73"/>
      <c r="J23" s="47">
        <v>1832</v>
      </c>
      <c r="K23" s="4"/>
      <c r="L23" s="4"/>
      <c r="M23" s="4"/>
    </row>
    <row r="24" spans="1:13" ht="15.75">
      <c r="A24" s="4"/>
      <c r="B24" s="4"/>
      <c r="C24" s="4"/>
      <c r="D24" s="4"/>
      <c r="E24" s="4"/>
      <c r="F24" s="4"/>
      <c r="G24" s="4"/>
      <c r="H24" s="72">
        <f>SUM(H21:H23)</f>
        <v>77</v>
      </c>
      <c r="I24" s="73"/>
      <c r="J24" s="45">
        <f>SUM(J21:J23)</f>
        <v>3762</v>
      </c>
      <c r="K24" s="4"/>
      <c r="L24" s="4"/>
      <c r="M24" s="4"/>
    </row>
    <row r="25" spans="1:13" ht="15.75">
      <c r="A25" s="4" t="s">
        <v>43</v>
      </c>
      <c r="B25" s="4"/>
      <c r="C25" s="4"/>
      <c r="D25" s="4"/>
      <c r="E25" s="4"/>
      <c r="F25" s="4"/>
      <c r="G25" s="4"/>
      <c r="H25" s="72">
        <v>0</v>
      </c>
      <c r="I25" s="73"/>
      <c r="J25" s="45">
        <v>-200</v>
      </c>
      <c r="K25" s="4"/>
      <c r="L25" s="4"/>
      <c r="M25" s="4"/>
    </row>
    <row r="26" spans="1:13" ht="15.75">
      <c r="A26" s="4" t="s">
        <v>72</v>
      </c>
      <c r="B26" s="4"/>
      <c r="C26" s="4"/>
      <c r="D26" s="4"/>
      <c r="E26" s="4"/>
      <c r="F26" s="4"/>
      <c r="G26" s="4"/>
      <c r="H26" s="72">
        <v>200</v>
      </c>
      <c r="I26" s="73"/>
      <c r="J26" s="45">
        <v>504</v>
      </c>
      <c r="K26" s="4"/>
      <c r="L26" s="4"/>
      <c r="M26" s="4"/>
    </row>
    <row r="27" spans="1:13" ht="15.75">
      <c r="A27" s="4" t="s">
        <v>41</v>
      </c>
      <c r="B27" s="4"/>
      <c r="C27" s="4"/>
      <c r="D27" s="4"/>
      <c r="E27" s="4"/>
      <c r="F27" s="4"/>
      <c r="G27" s="4"/>
      <c r="H27" s="72">
        <v>-300</v>
      </c>
      <c r="I27" s="73"/>
      <c r="J27" s="45">
        <v>-295</v>
      </c>
      <c r="K27" s="4"/>
      <c r="L27" s="4"/>
      <c r="M27" s="4"/>
    </row>
    <row r="28" spans="1:13" ht="15.75">
      <c r="A28" s="4" t="s">
        <v>93</v>
      </c>
      <c r="B28" s="4"/>
      <c r="C28" s="4"/>
      <c r="D28" s="4"/>
      <c r="E28" s="4"/>
      <c r="F28" s="4"/>
      <c r="G28" s="4"/>
      <c r="H28" s="91">
        <f>SUM(H24:H27)</f>
        <v>-23</v>
      </c>
      <c r="I28" s="73"/>
      <c r="J28" s="53">
        <f>SUM(J24:J27)</f>
        <v>3771</v>
      </c>
      <c r="K28" s="4"/>
      <c r="L28" s="4"/>
      <c r="M28" s="4"/>
    </row>
    <row r="29" spans="1:13" ht="15.75">
      <c r="A29" s="4"/>
      <c r="B29" s="4"/>
      <c r="C29" s="4"/>
      <c r="D29" s="4"/>
      <c r="E29" s="4"/>
      <c r="F29" s="4"/>
      <c r="G29" s="4"/>
      <c r="H29" s="72"/>
      <c r="I29" s="73"/>
      <c r="J29" s="45"/>
      <c r="K29" s="4"/>
      <c r="L29" s="4"/>
      <c r="M29" s="4"/>
    </row>
    <row r="30" spans="1:13" ht="15.75">
      <c r="A30" s="24" t="s">
        <v>61</v>
      </c>
      <c r="B30" s="4"/>
      <c r="C30" s="4"/>
      <c r="D30" s="4"/>
      <c r="E30" s="4"/>
      <c r="F30" s="4"/>
      <c r="G30" s="4"/>
      <c r="H30" s="72"/>
      <c r="I30" s="73"/>
      <c r="J30" s="45"/>
      <c r="K30" s="4"/>
      <c r="L30" s="4"/>
      <c r="M30" s="4"/>
    </row>
    <row r="31" spans="1:13" ht="15.75">
      <c r="A31" s="4" t="s">
        <v>42</v>
      </c>
      <c r="B31" s="4"/>
      <c r="C31" s="4"/>
      <c r="D31" s="4"/>
      <c r="E31" s="4"/>
      <c r="F31" s="4"/>
      <c r="G31" s="4"/>
      <c r="H31" s="72">
        <v>92</v>
      </c>
      <c r="I31" s="73"/>
      <c r="J31" s="45">
        <v>96</v>
      </c>
      <c r="K31" s="4"/>
      <c r="L31" s="4"/>
      <c r="M31" s="4"/>
    </row>
    <row r="32" spans="1:13" ht="15.75">
      <c r="A32" s="4" t="s">
        <v>45</v>
      </c>
      <c r="B32" s="4"/>
      <c r="C32" s="4"/>
      <c r="D32" s="4"/>
      <c r="E32" s="4"/>
      <c r="F32" s="4"/>
      <c r="G32" s="4"/>
      <c r="H32" s="72">
        <v>0</v>
      </c>
      <c r="I32" s="73"/>
      <c r="J32" s="45">
        <v>-242</v>
      </c>
      <c r="K32" s="4"/>
      <c r="L32" s="4"/>
      <c r="M32" s="4"/>
    </row>
    <row r="33" spans="1:13" ht="15.75">
      <c r="A33" s="4" t="s">
        <v>73</v>
      </c>
      <c r="B33" s="4"/>
      <c r="C33" s="4"/>
      <c r="D33" s="4"/>
      <c r="E33" s="4"/>
      <c r="F33" s="4"/>
      <c r="G33" s="4"/>
      <c r="H33" s="72">
        <v>-2128</v>
      </c>
      <c r="I33" s="73"/>
      <c r="J33" s="45">
        <v>-592</v>
      </c>
      <c r="K33" s="4"/>
      <c r="L33" s="4"/>
      <c r="M33" s="4"/>
    </row>
    <row r="34" spans="1:13" ht="15.75">
      <c r="A34" s="4" t="s">
        <v>76</v>
      </c>
      <c r="B34" s="4"/>
      <c r="C34" s="4"/>
      <c r="D34" s="4"/>
      <c r="E34" s="4"/>
      <c r="F34" s="4"/>
      <c r="G34" s="4"/>
      <c r="H34" s="72">
        <v>0</v>
      </c>
      <c r="I34" s="73"/>
      <c r="J34" s="45">
        <v>4</v>
      </c>
      <c r="K34" s="4"/>
      <c r="L34" s="4"/>
      <c r="M34" s="4"/>
    </row>
    <row r="35" spans="1:13" ht="15.75">
      <c r="A35" s="4" t="s">
        <v>94</v>
      </c>
      <c r="B35" s="4"/>
      <c r="C35" s="4"/>
      <c r="D35" s="4"/>
      <c r="E35" s="4"/>
      <c r="F35" s="4"/>
      <c r="G35" s="4"/>
      <c r="H35" s="91">
        <f>SUM(H31:H34)</f>
        <v>-2036</v>
      </c>
      <c r="I35" s="73"/>
      <c r="J35" s="53">
        <f>SUM(J31:J34)</f>
        <v>-734</v>
      </c>
      <c r="K35" s="4"/>
      <c r="L35" s="4"/>
      <c r="M35" s="4"/>
    </row>
    <row r="36" spans="1:13" ht="15.75">
      <c r="A36" s="4"/>
      <c r="B36" s="4"/>
      <c r="C36" s="4"/>
      <c r="D36" s="4"/>
      <c r="E36" s="4"/>
      <c r="F36" s="4"/>
      <c r="G36" s="4"/>
      <c r="H36" s="72"/>
      <c r="I36" s="73"/>
      <c r="J36" s="45"/>
      <c r="K36" s="4"/>
      <c r="L36" s="4"/>
      <c r="M36" s="4"/>
    </row>
    <row r="37" spans="1:13" ht="15.75">
      <c r="A37" s="24" t="s">
        <v>62</v>
      </c>
      <c r="B37" s="4"/>
      <c r="C37" s="4"/>
      <c r="D37" s="4"/>
      <c r="E37" s="4"/>
      <c r="F37" s="4"/>
      <c r="G37" s="4"/>
      <c r="H37" s="72"/>
      <c r="I37" s="73"/>
      <c r="J37" s="45"/>
      <c r="K37" s="4"/>
      <c r="L37" s="4"/>
      <c r="M37" s="4"/>
    </row>
    <row r="38" spans="1:13" ht="15.75">
      <c r="A38" s="4" t="s">
        <v>133</v>
      </c>
      <c r="B38" s="4"/>
      <c r="C38" s="4"/>
      <c r="D38" s="4"/>
      <c r="E38" s="4"/>
      <c r="F38" s="4"/>
      <c r="G38" s="4"/>
      <c r="H38" s="72">
        <v>4000</v>
      </c>
      <c r="I38" s="73"/>
      <c r="J38" s="45">
        <v>0</v>
      </c>
      <c r="K38" s="4"/>
      <c r="L38" s="4"/>
      <c r="M38" s="4"/>
    </row>
    <row r="39" spans="1:13" ht="15.75">
      <c r="A39" s="4" t="s">
        <v>46</v>
      </c>
      <c r="B39" s="4"/>
      <c r="C39" s="4"/>
      <c r="D39" s="4"/>
      <c r="E39" s="4"/>
      <c r="F39" s="4"/>
      <c r="G39" s="4"/>
      <c r="H39" s="72">
        <v>-4180</v>
      </c>
      <c r="I39" s="73"/>
      <c r="J39" s="45">
        <v>-352</v>
      </c>
      <c r="K39" s="4"/>
      <c r="L39" s="4"/>
      <c r="M39" s="4"/>
    </row>
    <row r="40" spans="1:13" ht="15.75">
      <c r="A40" s="4" t="s">
        <v>130</v>
      </c>
      <c r="B40" s="4"/>
      <c r="C40" s="4"/>
      <c r="D40" s="4"/>
      <c r="E40" s="4"/>
      <c r="F40" s="4"/>
      <c r="G40" s="4"/>
      <c r="H40" s="72">
        <v>-41</v>
      </c>
      <c r="I40" s="73"/>
      <c r="J40" s="45">
        <v>-132</v>
      </c>
      <c r="K40" s="4"/>
      <c r="L40" s="4"/>
      <c r="M40" s="4"/>
    </row>
    <row r="41" spans="1:13" ht="15.75">
      <c r="A41" s="4" t="s">
        <v>75</v>
      </c>
      <c r="B41" s="4"/>
      <c r="C41" s="4"/>
      <c r="D41" s="4"/>
      <c r="E41" s="4"/>
      <c r="F41" s="4"/>
      <c r="G41" s="4"/>
      <c r="H41" s="72">
        <v>-84</v>
      </c>
      <c r="I41" s="73"/>
      <c r="J41" s="45">
        <v>-80</v>
      </c>
      <c r="K41" s="4"/>
      <c r="L41" s="4"/>
      <c r="M41" s="4"/>
    </row>
    <row r="42" spans="1:13" ht="15.75">
      <c r="A42" s="4" t="s">
        <v>131</v>
      </c>
      <c r="B42" s="4"/>
      <c r="C42" s="4"/>
      <c r="D42" s="4"/>
      <c r="E42" s="4"/>
      <c r="F42" s="4"/>
      <c r="G42" s="4"/>
      <c r="H42" s="72">
        <v>0</v>
      </c>
      <c r="I42" s="73"/>
      <c r="J42" s="45">
        <v>-1793</v>
      </c>
      <c r="K42" s="4"/>
      <c r="L42" s="4"/>
      <c r="M42" s="4"/>
    </row>
    <row r="43" spans="1:13" ht="15.75">
      <c r="A43" s="4" t="s">
        <v>132</v>
      </c>
      <c r="B43" s="4"/>
      <c r="C43" s="4"/>
      <c r="D43" s="4"/>
      <c r="E43" s="4"/>
      <c r="F43" s="4"/>
      <c r="G43" s="4"/>
      <c r="H43" s="91">
        <f>SUM(H38:H42)</f>
        <v>-305</v>
      </c>
      <c r="I43" s="73"/>
      <c r="J43" s="53">
        <f>SUM(J38:J42)</f>
        <v>-2357</v>
      </c>
      <c r="K43" s="4"/>
      <c r="L43" s="4"/>
      <c r="M43" s="4"/>
    </row>
    <row r="44" spans="1:13" ht="15.75">
      <c r="A44" s="4"/>
      <c r="B44" s="4"/>
      <c r="C44" s="4"/>
      <c r="D44" s="4"/>
      <c r="E44" s="4"/>
      <c r="F44" s="4"/>
      <c r="G44" s="4"/>
      <c r="H44" s="72"/>
      <c r="I44" s="73"/>
      <c r="J44" s="45"/>
      <c r="K44" s="4"/>
      <c r="L44" s="4"/>
      <c r="M44" s="4"/>
    </row>
    <row r="45" spans="1:13" ht="15.75">
      <c r="A45" s="4" t="s">
        <v>102</v>
      </c>
      <c r="B45" s="4"/>
      <c r="C45" s="4"/>
      <c r="D45" s="4"/>
      <c r="E45" s="4"/>
      <c r="F45" s="4"/>
      <c r="G45" s="4"/>
      <c r="H45" s="72">
        <f>+H28+H35+H43</f>
        <v>-2364</v>
      </c>
      <c r="I45" s="73"/>
      <c r="J45" s="73">
        <f>+J28+J35+J43</f>
        <v>680</v>
      </c>
      <c r="K45" s="4"/>
      <c r="L45" s="4"/>
      <c r="M45" s="4"/>
    </row>
    <row r="46" spans="1:13" ht="15.75">
      <c r="A46" s="4" t="s">
        <v>91</v>
      </c>
      <c r="B46" s="4"/>
      <c r="C46" s="4"/>
      <c r="D46" s="4"/>
      <c r="E46" s="4"/>
      <c r="F46" s="4"/>
      <c r="G46" s="4"/>
      <c r="H46" s="72">
        <v>10040</v>
      </c>
      <c r="I46" s="73"/>
      <c r="J46" s="45">
        <v>8987</v>
      </c>
      <c r="K46" s="4"/>
      <c r="L46" s="4"/>
      <c r="M46" s="4"/>
    </row>
    <row r="47" spans="1:13" ht="16.5" thickBot="1">
      <c r="A47" s="4" t="s">
        <v>92</v>
      </c>
      <c r="B47" s="4"/>
      <c r="C47" s="4"/>
      <c r="D47" s="4"/>
      <c r="E47" s="4"/>
      <c r="F47" s="4"/>
      <c r="G47" s="4"/>
      <c r="H47" s="92">
        <f>SUM(H45:H46)</f>
        <v>7676</v>
      </c>
      <c r="I47" s="73"/>
      <c r="J47" s="54">
        <f>SUM(J45:J46)</f>
        <v>9667</v>
      </c>
      <c r="K47" s="4"/>
      <c r="L47" s="4"/>
      <c r="M47" s="4"/>
    </row>
    <row r="48" spans="1:13" ht="15.75">
      <c r="A48" s="4"/>
      <c r="B48" s="4"/>
      <c r="C48" s="4"/>
      <c r="D48" s="4"/>
      <c r="E48" s="4"/>
      <c r="F48" s="4"/>
      <c r="G48" s="4"/>
      <c r="H48" s="72"/>
      <c r="I48" s="73"/>
      <c r="J48" s="45"/>
      <c r="K48" s="4"/>
      <c r="L48" s="4"/>
      <c r="M48" s="4"/>
    </row>
    <row r="49" spans="1:13" ht="15.75">
      <c r="A49" s="4" t="s">
        <v>47</v>
      </c>
      <c r="B49" s="4"/>
      <c r="C49" s="4"/>
      <c r="D49" s="4"/>
      <c r="E49" s="4"/>
      <c r="F49" s="4"/>
      <c r="G49" s="4"/>
      <c r="H49" s="72"/>
      <c r="I49" s="73"/>
      <c r="J49" s="45"/>
      <c r="K49" s="4"/>
      <c r="L49" s="4"/>
      <c r="M49" s="4"/>
    </row>
    <row r="50" spans="1:13" ht="15.75">
      <c r="A50" s="4" t="s">
        <v>97</v>
      </c>
      <c r="B50" s="4"/>
      <c r="C50" s="4"/>
      <c r="D50" s="4"/>
      <c r="E50" s="4"/>
      <c r="F50" s="4"/>
      <c r="G50" s="4"/>
      <c r="H50" s="72">
        <f>+'BS'!G30</f>
        <v>5332</v>
      </c>
      <c r="I50" s="73"/>
      <c r="J50" s="45">
        <v>5231</v>
      </c>
      <c r="K50" s="4"/>
      <c r="L50" s="4"/>
      <c r="M50" s="4"/>
    </row>
    <row r="51" spans="1:13" ht="15.75">
      <c r="A51" s="4" t="s">
        <v>48</v>
      </c>
      <c r="B51" s="4"/>
      <c r="C51" s="4"/>
      <c r="D51" s="4"/>
      <c r="E51" s="4"/>
      <c r="F51" s="4"/>
      <c r="G51" s="4"/>
      <c r="H51" s="72">
        <f>+'BS'!G31</f>
        <v>2344</v>
      </c>
      <c r="I51" s="73"/>
      <c r="J51" s="45">
        <v>4436</v>
      </c>
      <c r="K51" s="4"/>
      <c r="L51" s="4"/>
      <c r="M51" s="4"/>
    </row>
    <row r="52" spans="1:13" ht="16.5" thickBot="1">
      <c r="A52" s="4"/>
      <c r="B52" s="4"/>
      <c r="C52" s="4"/>
      <c r="D52" s="4"/>
      <c r="E52" s="4"/>
      <c r="F52" s="4"/>
      <c r="G52" s="4"/>
      <c r="H52" s="92">
        <f>SUM(H50:H51)</f>
        <v>7676</v>
      </c>
      <c r="I52" s="73"/>
      <c r="J52" s="54">
        <f>SUM(J50:J51)</f>
        <v>9667</v>
      </c>
      <c r="K52" s="4"/>
      <c r="L52" s="4"/>
      <c r="M52" s="4"/>
    </row>
    <row r="53" spans="1:13" ht="15.75">
      <c r="A53" s="4"/>
      <c r="B53" s="4"/>
      <c r="C53" s="4"/>
      <c r="D53" s="4"/>
      <c r="E53" s="4"/>
      <c r="F53" s="4"/>
      <c r="G53" s="4"/>
      <c r="H53" s="24"/>
      <c r="I53" s="4"/>
      <c r="J53" s="4"/>
      <c r="K53" s="4"/>
      <c r="L53" s="4"/>
      <c r="M53" s="4"/>
    </row>
    <row r="54" spans="1:13" ht="15.75">
      <c r="A54" s="4"/>
      <c r="B54" s="4"/>
      <c r="C54" s="4"/>
      <c r="D54" s="4"/>
      <c r="E54" s="4"/>
      <c r="F54" s="4"/>
      <c r="G54" s="4"/>
      <c r="H54" s="24"/>
      <c r="I54" s="4"/>
      <c r="J54" s="4"/>
      <c r="K54" s="4"/>
      <c r="L54" s="4"/>
      <c r="M54" s="4"/>
    </row>
    <row r="55" spans="1:13" ht="15.75">
      <c r="A55" s="14" t="s">
        <v>14</v>
      </c>
      <c r="B55" s="4"/>
      <c r="C55" s="4"/>
      <c r="D55" s="4"/>
      <c r="E55" s="4"/>
      <c r="F55" s="4"/>
      <c r="G55" s="4"/>
      <c r="H55" s="24"/>
      <c r="I55" s="4"/>
      <c r="J55" s="4"/>
      <c r="K55" s="4"/>
      <c r="L55" s="4"/>
      <c r="M55" s="4"/>
    </row>
    <row r="56" spans="1:13" ht="15.75">
      <c r="A56" s="4"/>
      <c r="B56" s="4"/>
      <c r="C56" s="4"/>
      <c r="D56" s="4"/>
      <c r="E56" s="4"/>
      <c r="F56" s="4"/>
      <c r="G56" s="4"/>
      <c r="H56" s="24"/>
      <c r="I56" s="4"/>
      <c r="J56" s="4"/>
      <c r="K56" s="4"/>
      <c r="L56" s="4"/>
      <c r="M56" s="4"/>
    </row>
    <row r="57" spans="1:13" ht="15.75">
      <c r="A57" s="15" t="s">
        <v>117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5.75">
      <c r="A58" s="15" t="s">
        <v>103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5.75">
      <c r="A59" s="15"/>
      <c r="B59" s="15"/>
      <c r="C59" s="15"/>
      <c r="D59" s="15"/>
      <c r="E59" s="15"/>
      <c r="F59" s="15"/>
      <c r="G59" s="15"/>
      <c r="H59" s="34"/>
      <c r="I59" s="15"/>
      <c r="J59" s="15"/>
      <c r="K59" s="15"/>
      <c r="L59" s="15"/>
      <c r="M59" s="15"/>
    </row>
    <row r="61" ht="15.75">
      <c r="A61" s="4"/>
    </row>
    <row r="62" ht="15.75">
      <c r="A62" s="4"/>
    </row>
    <row r="64" ht="15.75">
      <c r="A6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Sunzhen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Sunzhen</dc:creator>
  <cp:keywords/>
  <dc:description/>
  <cp:lastModifiedBy>GLOBAL</cp:lastModifiedBy>
  <cp:lastPrinted>2010-11-12T10:57:43Z</cp:lastPrinted>
  <dcterms:created xsi:type="dcterms:W3CDTF">2008-10-28T06:02:28Z</dcterms:created>
  <dcterms:modified xsi:type="dcterms:W3CDTF">2010-11-25T08:55:01Z</dcterms:modified>
  <cp:category/>
  <cp:version/>
  <cp:contentType/>
  <cp:contentStatus/>
</cp:coreProperties>
</file>